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59434404-D716-4F84-9F1F-040BC858B61C}" xr6:coauthVersionLast="43" xr6:coauthVersionMax="43" xr10:uidLastSave="{00000000-0000-0000-0000-000000000000}"/>
  <bookViews>
    <workbookView xWindow="2775" yWindow="2715" windowWidth="15375" windowHeight="7875" activeTab="2" xr2:uid="{B780BEDE-7D28-4B4D-85C6-A5713D49FFDB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G15" i="3" s="1"/>
  <c r="H16" i="3"/>
  <c r="H15" i="3" s="1"/>
  <c r="H14" i="3" s="1"/>
  <c r="H13" i="3" s="1"/>
  <c r="H12" i="3" s="1"/>
  <c r="I16" i="3"/>
  <c r="I15" i="3" s="1"/>
  <c r="I14" i="3" s="1"/>
  <c r="I13" i="3" s="1"/>
  <c r="J16" i="3"/>
  <c r="J15" i="3" s="1"/>
  <c r="J14" i="3" s="1"/>
  <c r="J13" i="3" s="1"/>
  <c r="F17" i="3"/>
  <c r="K17" i="3" s="1"/>
  <c r="D20" i="3"/>
  <c r="D19" i="3" s="1"/>
  <c r="D18" i="3" s="1"/>
  <c r="E20" i="3"/>
  <c r="E19" i="3" s="1"/>
  <c r="E18" i="3" s="1"/>
  <c r="G20" i="3"/>
  <c r="F20" i="3" s="1"/>
  <c r="K20" i="3" s="1"/>
  <c r="H20" i="3"/>
  <c r="H19" i="3" s="1"/>
  <c r="H18" i="3" s="1"/>
  <c r="I20" i="3"/>
  <c r="I19" i="3" s="1"/>
  <c r="I18" i="3" s="1"/>
  <c r="J20" i="3"/>
  <c r="J19" i="3" s="1"/>
  <c r="J18" i="3" s="1"/>
  <c r="F21" i="3"/>
  <c r="K21" i="3"/>
  <c r="D22" i="3"/>
  <c r="E22" i="3"/>
  <c r="G22" i="3"/>
  <c r="F22" i="3" s="1"/>
  <c r="K22" i="3" s="1"/>
  <c r="H22" i="3"/>
  <c r="I22" i="3"/>
  <c r="J22" i="3"/>
  <c r="F23" i="3"/>
  <c r="K23" i="3"/>
  <c r="F24" i="3"/>
  <c r="K24" i="3"/>
  <c r="D26" i="3"/>
  <c r="D25" i="3" s="1"/>
  <c r="E26" i="3"/>
  <c r="E25" i="3" s="1"/>
  <c r="G26" i="3"/>
  <c r="G25" i="3" s="1"/>
  <c r="F25" i="3" s="1"/>
  <c r="K25" i="3" s="1"/>
  <c r="H26" i="3"/>
  <c r="H25" i="3" s="1"/>
  <c r="I26" i="3"/>
  <c r="I25" i="3" s="1"/>
  <c r="J26" i="3"/>
  <c r="J25" i="3" s="1"/>
  <c r="F27" i="3"/>
  <c r="K27" i="3"/>
  <c r="F28" i="3"/>
  <c r="K28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 s="1"/>
  <c r="D19" i="2"/>
  <c r="E19" i="2"/>
  <c r="G19" i="2"/>
  <c r="F19" i="2" s="1"/>
  <c r="K19" i="2" s="1"/>
  <c r="H19" i="2"/>
  <c r="I19" i="2"/>
  <c r="J19" i="2"/>
  <c r="F20" i="2"/>
  <c r="K20" i="2"/>
  <c r="F21" i="2"/>
  <c r="K21" i="2"/>
  <c r="F22" i="2"/>
  <c r="K22" i="2"/>
  <c r="D25" i="2"/>
  <c r="D24" i="2" s="1"/>
  <c r="D23" i="2" s="1"/>
  <c r="E25" i="2"/>
  <c r="E24" i="2" s="1"/>
  <c r="E23" i="2" s="1"/>
  <c r="G25" i="2"/>
  <c r="G24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/>
  <c r="F27" i="2"/>
  <c r="K27" i="2"/>
  <c r="D28" i="2"/>
  <c r="E28" i="2"/>
  <c r="G28" i="2"/>
  <c r="F28" i="2" s="1"/>
  <c r="K28" i="2" s="1"/>
  <c r="H28" i="2"/>
  <c r="I28" i="2"/>
  <c r="J28" i="2"/>
  <c r="F29" i="2"/>
  <c r="K29" i="2"/>
  <c r="F30" i="2"/>
  <c r="K30" i="2"/>
  <c r="F31" i="2"/>
  <c r="K31" i="2"/>
  <c r="F32" i="2"/>
  <c r="K32" i="2"/>
  <c r="F33" i="2"/>
  <c r="K33" i="2"/>
  <c r="D35" i="2"/>
  <c r="E35" i="2"/>
  <c r="G35" i="2"/>
  <c r="F35" i="2" s="1"/>
  <c r="K35" i="2" s="1"/>
  <c r="H35" i="2"/>
  <c r="I35" i="2"/>
  <c r="J35" i="2"/>
  <c r="F36" i="2"/>
  <c r="K36" i="2"/>
  <c r="F37" i="2"/>
  <c r="K37" i="2"/>
  <c r="F38" i="2"/>
  <c r="K38" i="2"/>
  <c r="D40" i="2"/>
  <c r="D39" i="2" s="1"/>
  <c r="E40" i="2"/>
  <c r="E39" i="2" s="1"/>
  <c r="G40" i="2"/>
  <c r="F40" i="2" s="1"/>
  <c r="K40" i="2" s="1"/>
  <c r="H40" i="2"/>
  <c r="H39" i="2" s="1"/>
  <c r="I40" i="2"/>
  <c r="I39" i="2" s="1"/>
  <c r="J40" i="2"/>
  <c r="J39" i="2" s="1"/>
  <c r="F41" i="2"/>
  <c r="K41" i="2"/>
  <c r="F42" i="2"/>
  <c r="K42" i="2"/>
  <c r="D44" i="2"/>
  <c r="D43" i="2" s="1"/>
  <c r="E44" i="2"/>
  <c r="E43" i="2" s="1"/>
  <c r="G44" i="2"/>
  <c r="G43" i="2" s="1"/>
  <c r="F43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3" i="2"/>
  <c r="D52" i="2" s="1"/>
  <c r="D51" i="2" s="1"/>
  <c r="E53" i="2"/>
  <c r="E52" i="2" s="1"/>
  <c r="E51" i="2" s="1"/>
  <c r="G53" i="2"/>
  <c r="G52" i="2" s="1"/>
  <c r="H53" i="2"/>
  <c r="H52" i="2" s="1"/>
  <c r="H51" i="2" s="1"/>
  <c r="I53" i="2"/>
  <c r="I52" i="2" s="1"/>
  <c r="I51" i="2" s="1"/>
  <c r="J53" i="2"/>
  <c r="J52" i="2" s="1"/>
  <c r="J51" i="2" s="1"/>
  <c r="F54" i="2"/>
  <c r="K54" i="2"/>
  <c r="D55" i="2"/>
  <c r="E55" i="2"/>
  <c r="G55" i="2"/>
  <c r="F55" i="2" s="1"/>
  <c r="K55" i="2" s="1"/>
  <c r="H55" i="2"/>
  <c r="I55" i="2"/>
  <c r="J55" i="2"/>
  <c r="F56" i="2"/>
  <c r="K56" i="2"/>
  <c r="F57" i="2"/>
  <c r="K57" i="2"/>
  <c r="D60" i="2"/>
  <c r="D59" i="2" s="1"/>
  <c r="D58" i="2" s="1"/>
  <c r="E60" i="2"/>
  <c r="E59" i="2" s="1"/>
  <c r="E58" i="2" s="1"/>
  <c r="G60" i="2"/>
  <c r="F60" i="2" s="1"/>
  <c r="K60" i="2" s="1"/>
  <c r="H60" i="2"/>
  <c r="H59" i="2" s="1"/>
  <c r="H58" i="2" s="1"/>
  <c r="I60" i="2"/>
  <c r="I59" i="2" s="1"/>
  <c r="I58" i="2" s="1"/>
  <c r="J60" i="2"/>
  <c r="J59" i="2" s="1"/>
  <c r="J58" i="2" s="1"/>
  <c r="F61" i="2"/>
  <c r="K61" i="2"/>
  <c r="D18" i="1"/>
  <c r="D17" i="1" s="1"/>
  <c r="D16" i="1" s="1"/>
  <c r="E18" i="1"/>
  <c r="E17" i="1" s="1"/>
  <c r="E16" i="1" s="1"/>
  <c r="G18" i="1"/>
  <c r="G17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F20" i="1" s="1"/>
  <c r="K20" i="1" s="1"/>
  <c r="H20" i="1"/>
  <c r="I20" i="1"/>
  <c r="J20" i="1"/>
  <c r="F21" i="1"/>
  <c r="K21" i="1"/>
  <c r="F22" i="1"/>
  <c r="K22" i="1" s="1"/>
  <c r="F23" i="1"/>
  <c r="K23" i="1"/>
  <c r="D26" i="1"/>
  <c r="D25" i="1" s="1"/>
  <c r="D24" i="1" s="1"/>
  <c r="E26" i="1"/>
  <c r="E25" i="1" s="1"/>
  <c r="E24" i="1" s="1"/>
  <c r="G26" i="1"/>
  <c r="G25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 s="1"/>
  <c r="F28" i="1"/>
  <c r="K28" i="1"/>
  <c r="D29" i="1"/>
  <c r="E29" i="1"/>
  <c r="G29" i="1"/>
  <c r="F29" i="1" s="1"/>
  <c r="K29" i="1" s="1"/>
  <c r="H29" i="1"/>
  <c r="I29" i="1"/>
  <c r="J29" i="1"/>
  <c r="F30" i="1"/>
  <c r="K30" i="1" s="1"/>
  <c r="F31" i="1"/>
  <c r="K31" i="1"/>
  <c r="F32" i="1"/>
  <c r="K32" i="1" s="1"/>
  <c r="F33" i="1"/>
  <c r="K33" i="1"/>
  <c r="F34" i="1"/>
  <c r="K34" i="1" s="1"/>
  <c r="D36" i="1"/>
  <c r="D35" i="1" s="1"/>
  <c r="E36" i="1"/>
  <c r="E35" i="1" s="1"/>
  <c r="G36" i="1"/>
  <c r="F36" i="1" s="1"/>
  <c r="K36" i="1" s="1"/>
  <c r="H36" i="1"/>
  <c r="H35" i="1" s="1"/>
  <c r="I36" i="1"/>
  <c r="I35" i="1" s="1"/>
  <c r="J36" i="1"/>
  <c r="J35" i="1" s="1"/>
  <c r="F37" i="1"/>
  <c r="K37" i="1"/>
  <c r="F38" i="1"/>
  <c r="K38" i="1" s="1"/>
  <c r="F39" i="1"/>
  <c r="K39" i="1"/>
  <c r="D41" i="1"/>
  <c r="D40" i="1" s="1"/>
  <c r="E41" i="1"/>
  <c r="E40" i="1" s="1"/>
  <c r="G41" i="1"/>
  <c r="G40" i="1" s="1"/>
  <c r="F40" i="1" s="1"/>
  <c r="K40" i="1" s="1"/>
  <c r="H41" i="1"/>
  <c r="H40" i="1" s="1"/>
  <c r="I41" i="1"/>
  <c r="I40" i="1" s="1"/>
  <c r="J41" i="1"/>
  <c r="J40" i="1" s="1"/>
  <c r="F42" i="1"/>
  <c r="K42" i="1" s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4" i="1"/>
  <c r="D53" i="1" s="1"/>
  <c r="D52" i="1" s="1"/>
  <c r="E54" i="1"/>
  <c r="E53" i="1" s="1"/>
  <c r="E52" i="1" s="1"/>
  <c r="G54" i="1"/>
  <c r="G53" i="1" s="1"/>
  <c r="H54" i="1"/>
  <c r="H53" i="1" s="1"/>
  <c r="H52" i="1" s="1"/>
  <c r="I54" i="1"/>
  <c r="I53" i="1" s="1"/>
  <c r="I52" i="1" s="1"/>
  <c r="J54" i="1"/>
  <c r="J53" i="1" s="1"/>
  <c r="J52" i="1" s="1"/>
  <c r="F55" i="1"/>
  <c r="K55" i="1"/>
  <c r="D56" i="1"/>
  <c r="E56" i="1"/>
  <c r="G56" i="1"/>
  <c r="F56" i="1" s="1"/>
  <c r="K56" i="1" s="1"/>
  <c r="H56" i="1"/>
  <c r="I56" i="1"/>
  <c r="J56" i="1"/>
  <c r="F57" i="1"/>
  <c r="K57" i="1"/>
  <c r="F58" i="1"/>
  <c r="K58" i="1"/>
  <c r="F59" i="1"/>
  <c r="K59" i="1"/>
  <c r="D62" i="1"/>
  <c r="D61" i="1" s="1"/>
  <c r="D60" i="1" s="1"/>
  <c r="E62" i="1"/>
  <c r="E61" i="1" s="1"/>
  <c r="E60" i="1" s="1"/>
  <c r="G62" i="1"/>
  <c r="G61" i="1" s="1"/>
  <c r="H62" i="1"/>
  <c r="H61" i="1" s="1"/>
  <c r="H60" i="1" s="1"/>
  <c r="I62" i="1"/>
  <c r="I61" i="1" s="1"/>
  <c r="I60" i="1" s="1"/>
  <c r="J62" i="1"/>
  <c r="J61" i="1" s="1"/>
  <c r="J60" i="1" s="1"/>
  <c r="F63" i="1"/>
  <c r="K63" i="1"/>
  <c r="F64" i="1"/>
  <c r="K64" i="1"/>
  <c r="D65" i="1"/>
  <c r="E65" i="1"/>
  <c r="G65" i="1"/>
  <c r="F65" i="1" s="1"/>
  <c r="K65" i="1" s="1"/>
  <c r="H65" i="1"/>
  <c r="I65" i="1"/>
  <c r="J65" i="1"/>
  <c r="F66" i="1"/>
  <c r="K66" i="1"/>
  <c r="F67" i="1"/>
  <c r="K67" i="1"/>
  <c r="D69" i="1"/>
  <c r="D68" i="1" s="1"/>
  <c r="E69" i="1"/>
  <c r="E68" i="1" s="1"/>
  <c r="G69" i="1"/>
  <c r="F69" i="1" s="1"/>
  <c r="K69" i="1" s="1"/>
  <c r="H69" i="1"/>
  <c r="H68" i="1" s="1"/>
  <c r="I69" i="1"/>
  <c r="I68" i="1" s="1"/>
  <c r="J69" i="1"/>
  <c r="J68" i="1" s="1"/>
  <c r="F70" i="1"/>
  <c r="K70" i="1"/>
  <c r="F71" i="1"/>
  <c r="K71" i="1"/>
  <c r="G14" i="3" l="1"/>
  <c r="F15" i="3"/>
  <c r="K15" i="3" s="1"/>
  <c r="J12" i="3"/>
  <c r="E12" i="3"/>
  <c r="I12" i="3"/>
  <c r="D12" i="3"/>
  <c r="F26" i="3"/>
  <c r="K26" i="3" s="1"/>
  <c r="F16" i="3"/>
  <c r="K16" i="3" s="1"/>
  <c r="G19" i="3"/>
  <c r="I46" i="2"/>
  <c r="H46" i="2"/>
  <c r="J34" i="2"/>
  <c r="J14" i="2" s="1"/>
  <c r="J13" i="2" s="1"/>
  <c r="J12" i="2" s="1"/>
  <c r="E34" i="2"/>
  <c r="D46" i="2"/>
  <c r="F52" i="2"/>
  <c r="K52" i="2" s="1"/>
  <c r="G51" i="2"/>
  <c r="F51" i="2" s="1"/>
  <c r="K51" i="2" s="1"/>
  <c r="K43" i="2"/>
  <c r="I34" i="2"/>
  <c r="D34" i="2"/>
  <c r="G23" i="2"/>
  <c r="F23" i="2" s="1"/>
  <c r="K23" i="2" s="1"/>
  <c r="F24" i="2"/>
  <c r="K24" i="2" s="1"/>
  <c r="E14" i="2"/>
  <c r="E13" i="2" s="1"/>
  <c r="E12" i="2" s="1"/>
  <c r="J46" i="2"/>
  <c r="E46" i="2"/>
  <c r="H34" i="2"/>
  <c r="H14" i="2" s="1"/>
  <c r="H13" i="2" s="1"/>
  <c r="H12" i="2" s="1"/>
  <c r="I14" i="2"/>
  <c r="I13" i="2" s="1"/>
  <c r="I12" i="2" s="1"/>
  <c r="D14" i="2"/>
  <c r="D13" i="2" s="1"/>
  <c r="D12" i="2" s="1"/>
  <c r="G39" i="2"/>
  <c r="F39" i="2" s="1"/>
  <c r="K39" i="2" s="1"/>
  <c r="G16" i="2"/>
  <c r="F53" i="2"/>
  <c r="K53" i="2" s="1"/>
  <c r="F44" i="2"/>
  <c r="K44" i="2" s="1"/>
  <c r="F25" i="2"/>
  <c r="K25" i="2" s="1"/>
  <c r="G48" i="2"/>
  <c r="G34" i="2"/>
  <c r="F34" i="2" s="1"/>
  <c r="G59" i="2"/>
  <c r="J47" i="1"/>
  <c r="G24" i="1"/>
  <c r="F24" i="1" s="1"/>
  <c r="K24" i="1" s="1"/>
  <c r="F25" i="1"/>
  <c r="K25" i="1" s="1"/>
  <c r="I15" i="1"/>
  <c r="I14" i="1" s="1"/>
  <c r="I47" i="1"/>
  <c r="D47" i="1"/>
  <c r="H15" i="1"/>
  <c r="H47" i="1"/>
  <c r="G16" i="1"/>
  <c r="F17" i="1"/>
  <c r="K17" i="1" s="1"/>
  <c r="G60" i="1"/>
  <c r="F60" i="1" s="1"/>
  <c r="K60" i="1" s="1"/>
  <c r="F61" i="1"/>
  <c r="K61" i="1" s="1"/>
  <c r="G52" i="1"/>
  <c r="F52" i="1" s="1"/>
  <c r="K52" i="1" s="1"/>
  <c r="F53" i="1"/>
  <c r="K53" i="1" s="1"/>
  <c r="J15" i="1"/>
  <c r="J14" i="1" s="1"/>
  <c r="E15" i="1"/>
  <c r="E14" i="1" s="1"/>
  <c r="E47" i="1"/>
  <c r="D15" i="1"/>
  <c r="D14" i="1" s="1"/>
  <c r="G68" i="1"/>
  <c r="F68" i="1" s="1"/>
  <c r="K68" i="1" s="1"/>
  <c r="G44" i="1"/>
  <c r="F44" i="1" s="1"/>
  <c r="K44" i="1" s="1"/>
  <c r="F62" i="1"/>
  <c r="K62" i="1" s="1"/>
  <c r="F54" i="1"/>
  <c r="K54" i="1" s="1"/>
  <c r="F41" i="1"/>
  <c r="K41" i="1" s="1"/>
  <c r="F26" i="1"/>
  <c r="K26" i="1" s="1"/>
  <c r="F18" i="1"/>
  <c r="K18" i="1" s="1"/>
  <c r="G49" i="1"/>
  <c r="G35" i="1"/>
  <c r="F35" i="1" s="1"/>
  <c r="K35" i="1" s="1"/>
  <c r="F19" i="3" l="1"/>
  <c r="K19" i="3" s="1"/>
  <c r="G18" i="3"/>
  <c r="F18" i="3" s="1"/>
  <c r="K18" i="3" s="1"/>
  <c r="G13" i="3"/>
  <c r="F14" i="3"/>
  <c r="K14" i="3" s="1"/>
  <c r="F59" i="2"/>
  <c r="K59" i="2" s="1"/>
  <c r="G58" i="2"/>
  <c r="F58" i="2" s="1"/>
  <c r="K58" i="2" s="1"/>
  <c r="F48" i="2"/>
  <c r="K48" i="2" s="1"/>
  <c r="G47" i="2"/>
  <c r="F16" i="2"/>
  <c r="K16" i="2" s="1"/>
  <c r="G15" i="2"/>
  <c r="K34" i="2"/>
  <c r="I12" i="1"/>
  <c r="I13" i="1"/>
  <c r="H14" i="1"/>
  <c r="E12" i="1"/>
  <c r="E13" i="1"/>
  <c r="D12" i="1"/>
  <c r="D13" i="1"/>
  <c r="J12" i="1"/>
  <c r="J13" i="1"/>
  <c r="F49" i="1"/>
  <c r="K49" i="1" s="1"/>
  <c r="G48" i="1"/>
  <c r="G15" i="1"/>
  <c r="F16" i="1"/>
  <c r="K16" i="1" s="1"/>
  <c r="F13" i="3" l="1"/>
  <c r="K13" i="3" s="1"/>
  <c r="G12" i="3"/>
  <c r="F12" i="3" s="1"/>
  <c r="K12" i="3" s="1"/>
  <c r="F47" i="2"/>
  <c r="K47" i="2" s="1"/>
  <c r="G46" i="2"/>
  <c r="F46" i="2" s="1"/>
  <c r="K46" i="2" s="1"/>
  <c r="F15" i="2"/>
  <c r="K15" i="2" s="1"/>
  <c r="G14" i="2"/>
  <c r="F15" i="1"/>
  <c r="K15" i="1" s="1"/>
  <c r="F48" i="1"/>
  <c r="K48" i="1" s="1"/>
  <c r="G47" i="1"/>
  <c r="F47" i="1" s="1"/>
  <c r="K47" i="1" s="1"/>
  <c r="H12" i="1"/>
  <c r="H13" i="1"/>
  <c r="G13" i="2" l="1"/>
  <c r="F14" i="2"/>
  <c r="K14" i="2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<sst xmlns="http://schemas.openxmlformats.org/spreadsheetml/2006/main" count="456" uniqueCount="239">
  <si>
    <t>CENTRALIZAT</t>
  </si>
  <si>
    <t>CUI: 4446627</t>
  </si>
  <si>
    <t xml:space="preserve"> Anexa 12</t>
  </si>
  <si>
    <t>Cont de executie - Venituri - Bugetul local</t>
  </si>
  <si>
    <t>Trimestrul: 2, Anul: 2022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</si>
  <si>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</si>
  <si>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</si>
  <si>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</si>
  <si>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</si>
  <si>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</si>
  <si>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</si>
  <si>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</si>
  <si>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</si>
  <si>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</si>
  <si>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</si>
  <si>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</si>
  <si>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</si>
  <si>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</si>
  <si>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</si>
  <si>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</si>
  <si>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</si>
  <si>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</si>
  <si>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</si>
  <si>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</si>
  <si>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</si>
  <si>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</si>
  <si>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</si>
  <si>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</si>
  <si>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</si>
  <si>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</si>
  <si>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</si>
  <si>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</si>
  <si>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</si>
  <si>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</si>
  <si>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</si>
  <si>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</si>
  <si>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</si>
  <si>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</si>
  <si>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</si>
  <si>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</si>
  <si>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</si>
  <si>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</si>
  <si>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</si>
  <si>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</si>
  <si>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</si>
  <si>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</si>
  <si>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</si>
  <si>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</si>
  <si>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</si>
  <si>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</si>
  <si>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</si>
  <si>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</si>
  <si>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</si>
  <si>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</si>
  <si>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</si>
  <si>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</si>
  <si>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</si>
  <si>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</si>
  <si>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</si>
  <si>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</si>
  <si>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</si>
  <si>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</si>
  <si>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</si>
  <si>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</si>
  <si>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</si>
  <si>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</si>
  <si>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</si>
  <si>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</si>
  <si>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</si>
  <si>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</si>
  <si>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</si>
  <si>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</si>
  <si>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</si>
  <si>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</si>
  <si>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</si>
  <si>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</si>
  <si>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</si>
  <si>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</si>
  <si>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</si>
  <si>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</si>
  <si>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</si>
  <si>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</si>
  <si>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</si>
  <si>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</si>
  <si>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</si>
  <si>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</si>
  <si>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</si>
  <si>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</si>
  <si>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</si>
  <si>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</si>
  <si>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</si>
  <si>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</si>
  <si>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</si>
  <si>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</si>
  <si>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</si>
  <si>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</si>
  <si>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</si>
  <si>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</si>
  <si>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</si>
  <si>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</si>
  <si>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</si>
  <si>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</si>
  <si>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</si>
  <si>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</si>
  <si>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</si>
  <si>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</si>
  <si>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</si>
  <si>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</si>
  <si>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</si>
  <si>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</si>
  <si>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</si>
  <si>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</si>
  <si>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</si>
  <si>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</si>
  <si>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</si>
  <si>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</si>
  <si>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</si>
  <si>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</si>
  <si>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</si>
  <si>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</si>
  <si>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</si>
  <si>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</si>
  <si>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</si>
  <si>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</si>
  <si>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</si>
  <si>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</si>
  <si>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</si>
  <si>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</si>
  <si>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</si>
  <si>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</si>
  <si>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</si>
  <si>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</si>
  <si>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</si>
  <si>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</si>
  <si>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</si>
  <si>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</si>
  <si>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</si>
  <si>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</si>
  <si>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</si>
  <si>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</si>
  <si>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</si>
  <si>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</si>
  <si>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</si>
  <si>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</si>
  <si>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</si>
  <si>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</si>
  <si>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</si>
  <si>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</si>
  <si>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</si>
  <si>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</si>
  <si>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</si>
  <si>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</si>
  <si>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</si>
  <si>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</si>
  <si>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</si>
  <si>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</si>
  <si>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</si>
  <si>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</si>
  <si>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</si>
  <si>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</si>
  <si>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</si>
  <si>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</si>
  <si>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</si>
  <si>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</si>
  <si>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</si>
  <si>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</si>
  <si>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</si>
  <si>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</si>
  <si>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</si>
  <si>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</si>
  <si>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</si>
  <si>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</si>
  <si>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</si>
  <si>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</si>
  <si>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</si>
  <si>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</si>
  <si>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</si>
  <si>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</si>
  <si>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</si>
  <si>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227</t>
  </si>
  <si>
    <t>Subventii de la alte administratii (cod. 43.02.01+43.02.04+43.02.07+43.02.08+43.02.20+43.02.21)</t>
  </si>
  <si>
    <t>43.02</t>
  </si>
  <si>
    <t>237</t>
  </si>
  <si>
    <t>Sume alocate din bugetul AFIR, pentru sustinerea proiectelor din PNDR 2014-2020</t>
  </si>
  <si>
    <t>43.02.31</t>
  </si>
  <si>
    <t>243</t>
  </si>
  <si>
    <t>Sume alocate din sumele obţinute în urma scoaterii la licitaţie a certificatelor de emisii de gaze cu efect de seră pentru finanţarea proiectelor de investiţii</t>
  </si>
  <si>
    <t>43.02.44</t>
  </si>
  <si>
    <t>321</t>
  </si>
  <si>
    <t>Sume primite de la UE/alti donatori in contul platilor efectuate si prefinantari aferente cadrului financiar 2014-2020</t>
  </si>
  <si>
    <t>48.02</t>
  </si>
  <si>
    <t>346</t>
  </si>
  <si>
    <t>Instrumentul European de Vecinatate (ENI)</t>
  </si>
  <si>
    <t>48.02.12</t>
  </si>
  <si>
    <t>347</t>
  </si>
  <si>
    <t xml:space="preserve">  Sume primite in contul platilor efectuate in anul curent</t>
  </si>
  <si>
    <t>48.02.12.01</t>
  </si>
  <si>
    <t>349</t>
  </si>
  <si>
    <t xml:space="preserve">  Prefinantare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</si>
  <si>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</si>
  <si>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</si>
  <si>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</si>
  <si>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</si>
  <si>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</si>
  <si>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</si>
  <si>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</si>
  <si>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</si>
  <si>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</si>
  <si>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</si>
  <si>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</si>
  <si>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</si>
  <si>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</si>
  <si>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</si>
  <si>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</si>
  <si>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50</t>
  </si>
  <si>
    <t>51</t>
  </si>
  <si>
    <t>58</t>
  </si>
  <si>
    <t>67</t>
  </si>
  <si>
    <t>82</t>
  </si>
  <si>
    <t>83</t>
  </si>
  <si>
    <t>99</t>
  </si>
  <si>
    <t>100</t>
  </si>
  <si>
    <t>101</t>
  </si>
  <si>
    <t>114</t>
  </si>
  <si>
    <t>115</t>
  </si>
  <si>
    <t>116</t>
  </si>
  <si>
    <t>121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</si>
  <si>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</si>
  <si>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</si>
  <si>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</si>
  <si>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</si>
  <si>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</si>
  <si>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</si>
  <si>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103</t>
  </si>
  <si>
    <t>106</t>
  </si>
  <si>
    <t>185</t>
  </si>
  <si>
    <t>210</t>
  </si>
  <si>
    <t>211</t>
  </si>
  <si>
    <t>213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</si>
</sst>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3EEE9-8335-4E5E-8453-E6C68DB4B0E4}">
  <dimension ref="A1:T14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33" x14ac:dyDescent="0.25">
      <c r="A12" s="10" t="s">
        <v>20</v>
      </c>
      <c r="B12" s="10" t="s">
        <v>21</v>
      </c>
      <c r="C12" s="10" t="s">
        <v>22</v>
      </c>
      <c r="D12" s="11">
        <f>D14+D60+D68</f>
        <v>13979600</v>
      </c>
      <c r="E12" s="11">
        <f>E14+E60+E68</f>
        <v>10096400</v>
      </c>
      <c r="F12" s="11">
        <f>G12+H12</f>
        <v>10545499</v>
      </c>
      <c r="G12" s="11">
        <f>G14+G60+G68</f>
        <v>1966508</v>
      </c>
      <c r="H12" s="11">
        <f>H14+H60+H68</f>
        <v>8578991</v>
      </c>
      <c r="I12" s="11">
        <f>I14+I60+I68</f>
        <v>8216192</v>
      </c>
      <c r="J12" s="11">
        <f>J14+J60+J68</f>
        <v>0</v>
      </c>
      <c r="K12" s="11">
        <f>F12-I12-J12</f>
        <v>2329307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D14-D36-D56</f>
        <v>2139100</v>
      </c>
      <c r="E13" s="11">
        <f>E14-E36-E56</f>
        <v>1295900</v>
      </c>
      <c r="F13" s="11">
        <f>G13+H13</f>
        <v>3299206</v>
      </c>
      <c r="G13" s="11">
        <f>G14-G36-G56</f>
        <v>1966508</v>
      </c>
      <c r="H13" s="11">
        <f>H14-H36-H56</f>
        <v>1332698</v>
      </c>
      <c r="I13" s="11">
        <f>I14-I36-I56</f>
        <v>969899</v>
      </c>
      <c r="J13" s="11">
        <f>J14-J36-J56</f>
        <v>0</v>
      </c>
      <c r="K13" s="11">
        <f>F13-I13-J13</f>
        <v>2329307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D15+D47</f>
        <v>6924200</v>
      </c>
      <c r="E14" s="11">
        <f>E15+E47</f>
        <v>3632000</v>
      </c>
      <c r="F14" s="11">
        <f>G14+H14</f>
        <v>5635257</v>
      </c>
      <c r="G14" s="11">
        <f>G15+G47</f>
        <v>1966508</v>
      </c>
      <c r="H14" s="11">
        <f>H15+H47</f>
        <v>3668749</v>
      </c>
      <c r="I14" s="11">
        <f>I15+I47</f>
        <v>3305950</v>
      </c>
      <c r="J14" s="11">
        <f>J15+J47</f>
        <v>0</v>
      </c>
      <c r="K14" s="11">
        <f>F14-I14-J14</f>
        <v>2329307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D16+D24+D35+D44</f>
        <v>6356500</v>
      </c>
      <c r="E15" s="11">
        <f>E16+E24+E35+E44</f>
        <v>3287400</v>
      </c>
      <c r="F15" s="11">
        <f>G15+H15</f>
        <v>4679406</v>
      </c>
      <c r="G15" s="11">
        <f>G16+G24+G35+G44</f>
        <v>1137460</v>
      </c>
      <c r="H15" s="11">
        <f>H16+H24+H35+H44</f>
        <v>3541946</v>
      </c>
      <c r="I15" s="11">
        <f>I16+I24+I35+I44</f>
        <v>3226164</v>
      </c>
      <c r="J15" s="11">
        <f>J16+J24+J35+J44</f>
        <v>0</v>
      </c>
      <c r="K15" s="11">
        <f>F15-I15-J15</f>
        <v>1453242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1065000</v>
      </c>
      <c r="E16" s="11">
        <f>+E17</f>
        <v>677500</v>
      </c>
      <c r="F16" s="11">
        <f>G16+H16</f>
        <v>494735</v>
      </c>
      <c r="G16" s="11">
        <f>+G17</f>
        <v>0</v>
      </c>
      <c r="H16" s="11">
        <f>+H17</f>
        <v>494735</v>
      </c>
      <c r="I16" s="11">
        <f>+I17</f>
        <v>494735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1065000</v>
      </c>
      <c r="E17" s="11">
        <f>E18+E20</f>
        <v>677500</v>
      </c>
      <c r="F17" s="11">
        <f>G17+H17</f>
        <v>494735</v>
      </c>
      <c r="G17" s="11">
        <f>G18+G20</f>
        <v>0</v>
      </c>
      <c r="H17" s="11">
        <f>H18+H20</f>
        <v>494735</v>
      </c>
      <c r="I17" s="11">
        <f>I18+I20</f>
        <v>494735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3788</v>
      </c>
      <c r="G18" s="11">
        <f>+G19</f>
        <v>0</v>
      </c>
      <c r="H18" s="11">
        <f>+H19</f>
        <v>3788</v>
      </c>
      <c r="I18" s="11">
        <f>+I19</f>
        <v>3788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3788</v>
      </c>
      <c r="G19" s="11">
        <v>0</v>
      </c>
      <c r="H19" s="11">
        <v>3788</v>
      </c>
      <c r="I19" s="11">
        <v>3788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D21+D22+D23</f>
        <v>1065000</v>
      </c>
      <c r="E20" s="11">
        <f>E21+E22+E23</f>
        <v>677500</v>
      </c>
      <c r="F20" s="11">
        <f>G20+H20</f>
        <v>490947</v>
      </c>
      <c r="G20" s="11">
        <f>G21+G22+G23</f>
        <v>0</v>
      </c>
      <c r="H20" s="11">
        <f>H21+H22+H23</f>
        <v>490947</v>
      </c>
      <c r="I20" s="11">
        <f>I21+I22+I23</f>
        <v>490947</v>
      </c>
      <c r="J20" s="11">
        <f>J21+J22+J23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495000</v>
      </c>
      <c r="E21" s="11">
        <v>292500</v>
      </c>
      <c r="F21" s="11">
        <f>G21+H21</f>
        <v>190877</v>
      </c>
      <c r="G21" s="11">
        <v>0</v>
      </c>
      <c r="H21" s="11">
        <v>190877</v>
      </c>
      <c r="I21" s="11">
        <v>190877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370000</v>
      </c>
      <c r="E22" s="11">
        <v>185000</v>
      </c>
      <c r="F22" s="11">
        <f>G22+H22</f>
        <v>197275</v>
      </c>
      <c r="G22" s="11">
        <v>0</v>
      </c>
      <c r="H22" s="11">
        <v>197275</v>
      </c>
      <c r="I22" s="11">
        <v>197275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200000</v>
      </c>
      <c r="E23" s="11">
        <v>200000</v>
      </c>
      <c r="F23" s="11">
        <f>G23+H23</f>
        <v>102795</v>
      </c>
      <c r="G23" s="11">
        <v>0</v>
      </c>
      <c r="H23" s="11">
        <v>102795</v>
      </c>
      <c r="I23" s="11">
        <v>102795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422000</v>
      </c>
      <c r="E24" s="11">
        <f>E25</f>
        <v>233000</v>
      </c>
      <c r="F24" s="11">
        <f>G24+H24</f>
        <v>1512504</v>
      </c>
      <c r="G24" s="11">
        <f>G25</f>
        <v>955834</v>
      </c>
      <c r="H24" s="11">
        <f>H25</f>
        <v>556670</v>
      </c>
      <c r="I24" s="11">
        <f>I25</f>
        <v>325793</v>
      </c>
      <c r="J24" s="11">
        <f>J25</f>
        <v>0</v>
      </c>
      <c r="K24" s="11">
        <f>F24-I24-J24</f>
        <v>1186711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D26+D29+D33+D34</f>
        <v>422000</v>
      </c>
      <c r="E25" s="11">
        <f>E26+E29+E33+E34</f>
        <v>233000</v>
      </c>
      <c r="F25" s="11">
        <f>G25+H25</f>
        <v>1512504</v>
      </c>
      <c r="G25" s="11">
        <f>G26+G29+G33+G34</f>
        <v>955834</v>
      </c>
      <c r="H25" s="11">
        <f>H26+H29+H33+H34</f>
        <v>556670</v>
      </c>
      <c r="I25" s="11">
        <f>I26+I29+I33+I34</f>
        <v>325793</v>
      </c>
      <c r="J25" s="11">
        <f>J26+J29+J33+J34</f>
        <v>0</v>
      </c>
      <c r="K25" s="11">
        <f>F25-I25-J25</f>
        <v>1186711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60000</v>
      </c>
      <c r="E26" s="11">
        <f>E27+E28</f>
        <v>29000</v>
      </c>
      <c r="F26" s="11">
        <f>G26+H26</f>
        <v>114739</v>
      </c>
      <c r="G26" s="11">
        <f>G27+G28</f>
        <v>60969</v>
      </c>
      <c r="H26" s="11">
        <f>H27+H28</f>
        <v>53770</v>
      </c>
      <c r="I26" s="11">
        <f>I27+I28</f>
        <v>37673</v>
      </c>
      <c r="J26" s="11">
        <f>J27+J28</f>
        <v>0</v>
      </c>
      <c r="K26" s="11">
        <f>F26-I26-J26</f>
        <v>77066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53000</v>
      </c>
      <c r="E27" s="11">
        <v>25000</v>
      </c>
      <c r="F27" s="11">
        <f>G27+H27</f>
        <v>93423</v>
      </c>
      <c r="G27" s="11">
        <v>53809</v>
      </c>
      <c r="H27" s="11">
        <v>39614</v>
      </c>
      <c r="I27" s="11">
        <v>24331</v>
      </c>
      <c r="J27" s="11">
        <v>0</v>
      </c>
      <c r="K27" s="11">
        <f>F27-I27-J27</f>
        <v>69092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7000</v>
      </c>
      <c r="E28" s="11">
        <v>4000</v>
      </c>
      <c r="F28" s="11">
        <f>G28+H28</f>
        <v>21316</v>
      </c>
      <c r="G28" s="11">
        <v>7160</v>
      </c>
      <c r="H28" s="11">
        <v>14156</v>
      </c>
      <c r="I28" s="11">
        <v>13342</v>
      </c>
      <c r="J28" s="11">
        <v>0</v>
      </c>
      <c r="K28" s="11">
        <f>F28-I28-J28</f>
        <v>7974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291000</v>
      </c>
      <c r="E29" s="11">
        <f>E30+E31+E32</f>
        <v>153000</v>
      </c>
      <c r="F29" s="11">
        <f>G29+H29</f>
        <v>1149257</v>
      </c>
      <c r="G29" s="11">
        <f>G30+G31+G32</f>
        <v>823276</v>
      </c>
      <c r="H29" s="11">
        <f>H30+H31+H32</f>
        <v>325981</v>
      </c>
      <c r="I29" s="11">
        <f>I30+I31+I32</f>
        <v>188609</v>
      </c>
      <c r="J29" s="11">
        <f>J30+J31+J32</f>
        <v>0</v>
      </c>
      <c r="K29" s="11">
        <f>F29-I29-J29</f>
        <v>960648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75000</v>
      </c>
      <c r="E30" s="11">
        <v>45000</v>
      </c>
      <c r="F30" s="11">
        <f>G30+H30</f>
        <v>289879</v>
      </c>
      <c r="G30" s="11">
        <v>202838</v>
      </c>
      <c r="H30" s="11">
        <v>87041</v>
      </c>
      <c r="I30" s="11">
        <v>52811</v>
      </c>
      <c r="J30" s="11">
        <v>0</v>
      </c>
      <c r="K30" s="11">
        <f>F30-I30-J30</f>
        <v>237068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16000</v>
      </c>
      <c r="E31" s="11">
        <v>8000</v>
      </c>
      <c r="F31" s="11">
        <f>G31+H31</f>
        <v>46335</v>
      </c>
      <c r="G31" s="11">
        <v>24039</v>
      </c>
      <c r="H31" s="11">
        <v>22296</v>
      </c>
      <c r="I31" s="11">
        <v>2648</v>
      </c>
      <c r="J31" s="11">
        <v>0</v>
      </c>
      <c r="K31" s="11">
        <f>F31-I31-J31</f>
        <v>43687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200000</v>
      </c>
      <c r="E32" s="11">
        <v>100000</v>
      </c>
      <c r="F32" s="11">
        <f>G32+H32</f>
        <v>813043</v>
      </c>
      <c r="G32" s="11">
        <v>596399</v>
      </c>
      <c r="H32" s="11">
        <v>216644</v>
      </c>
      <c r="I32" s="11">
        <v>133150</v>
      </c>
      <c r="J32" s="11">
        <v>0</v>
      </c>
      <c r="K32" s="11">
        <f>F32-I32-J32</f>
        <v>679893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1000</v>
      </c>
      <c r="E33" s="11">
        <v>1000</v>
      </c>
      <c r="F33" s="11">
        <f>G33+H33</f>
        <v>8871</v>
      </c>
      <c r="G33" s="11">
        <v>1069</v>
      </c>
      <c r="H33" s="11">
        <v>7802</v>
      </c>
      <c r="I33" s="11">
        <v>7052</v>
      </c>
      <c r="J33" s="11">
        <v>0</v>
      </c>
      <c r="K33" s="11">
        <f>F33-I33-J33</f>
        <v>1819</v>
      </c>
    </row>
    <row r="34" spans="1:11" s="6" customFormat="1" x14ac:dyDescent="0.25">
      <c r="A34" s="10" t="s">
        <v>86</v>
      </c>
      <c r="B34" s="10" t="s">
        <v>87</v>
      </c>
      <c r="C34" s="10" t="s">
        <v>88</v>
      </c>
      <c r="D34" s="11">
        <v>70000</v>
      </c>
      <c r="E34" s="11">
        <v>50000</v>
      </c>
      <c r="F34" s="11">
        <f>G34+H34</f>
        <v>239637</v>
      </c>
      <c r="G34" s="11">
        <v>70520</v>
      </c>
      <c r="H34" s="11">
        <v>169117</v>
      </c>
      <c r="I34" s="11">
        <v>92459</v>
      </c>
      <c r="J34" s="11">
        <v>0</v>
      </c>
      <c r="K34" s="11">
        <f>F34-I34-J34</f>
        <v>147178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D36+D40</f>
        <v>4860500</v>
      </c>
      <c r="E35" s="11">
        <f>E36+E40</f>
        <v>2370900</v>
      </c>
      <c r="F35" s="11">
        <f>G35+H35</f>
        <v>2629435</v>
      </c>
      <c r="G35" s="11">
        <f>G36+G40</f>
        <v>172217</v>
      </c>
      <c r="H35" s="11">
        <f>H36+H40</f>
        <v>2457218</v>
      </c>
      <c r="I35" s="11">
        <f>I36+I40</f>
        <v>2375204</v>
      </c>
      <c r="J35" s="11">
        <f>J36+J40</f>
        <v>0</v>
      </c>
      <c r="K35" s="11">
        <f>F35-I35-J35</f>
        <v>254231</v>
      </c>
    </row>
    <row r="36" spans="1:11" s="6" customFormat="1" ht="22.5" x14ac:dyDescent="0.25">
      <c r="A36" s="10" t="s">
        <v>92</v>
      </c>
      <c r="B36" s="10" t="s">
        <v>93</v>
      </c>
      <c r="C36" s="10" t="s">
        <v>94</v>
      </c>
      <c r="D36" s="11">
        <f>+D37+D38+D39</f>
        <v>4772000</v>
      </c>
      <c r="E36" s="11">
        <f>+E37+E38+E39</f>
        <v>2323000</v>
      </c>
      <c r="F36" s="11">
        <f>G36+H36</f>
        <v>2323000</v>
      </c>
      <c r="G36" s="11">
        <f>+G37+G38+G39</f>
        <v>0</v>
      </c>
      <c r="H36" s="11">
        <f>+H37+H38+H39</f>
        <v>2323000</v>
      </c>
      <c r="I36" s="11">
        <f>+I37+I38+I39</f>
        <v>2323000</v>
      </c>
      <c r="J36" s="11">
        <f>+J37+J38+J39</f>
        <v>0</v>
      </c>
      <c r="K36" s="11">
        <f>F36-I36-J36</f>
        <v>0</v>
      </c>
    </row>
    <row r="37" spans="1:11" s="6" customFormat="1" ht="43.5" x14ac:dyDescent="0.25">
      <c r="A37" s="10" t="s">
        <v>95</v>
      </c>
      <c r="B37" s="10" t="s">
        <v>96</v>
      </c>
      <c r="C37" s="10" t="s">
        <v>97</v>
      </c>
      <c r="D37" s="11">
        <v>2251000</v>
      </c>
      <c r="E37" s="11">
        <v>1043000</v>
      </c>
      <c r="F37" s="11">
        <f>G37+H37</f>
        <v>1043000</v>
      </c>
      <c r="G37" s="11">
        <v>0</v>
      </c>
      <c r="H37" s="11">
        <v>1043000</v>
      </c>
      <c r="I37" s="11">
        <v>1043000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25000</v>
      </c>
      <c r="E38" s="11">
        <v>17000</v>
      </c>
      <c r="F38" s="11">
        <f>G38+H38</f>
        <v>17000</v>
      </c>
      <c r="G38" s="11">
        <v>0</v>
      </c>
      <c r="H38" s="11">
        <v>17000</v>
      </c>
      <c r="I38" s="11">
        <v>17000</v>
      </c>
      <c r="J38" s="11">
        <v>0</v>
      </c>
      <c r="K38" s="11">
        <f>F38-I38-J38</f>
        <v>0</v>
      </c>
    </row>
    <row r="39" spans="1:11" s="6" customFormat="1" ht="22.5" x14ac:dyDescent="0.25">
      <c r="A39" s="10" t="s">
        <v>101</v>
      </c>
      <c r="B39" s="10" t="s">
        <v>102</v>
      </c>
      <c r="C39" s="10" t="s">
        <v>103</v>
      </c>
      <c r="D39" s="11">
        <v>2496000</v>
      </c>
      <c r="E39" s="11">
        <v>1263000</v>
      </c>
      <c r="F39" s="11">
        <f>G39+H39</f>
        <v>1263000</v>
      </c>
      <c r="G39" s="11">
        <v>0</v>
      </c>
      <c r="H39" s="11">
        <v>1263000</v>
      </c>
      <c r="I39" s="11">
        <v>1263000</v>
      </c>
      <c r="J39" s="11">
        <v>0</v>
      </c>
      <c r="K39" s="11">
        <f>F39-I39-J39</f>
        <v>0</v>
      </c>
    </row>
    <row r="40" spans="1:11" s="6" customFormat="1" ht="33" x14ac:dyDescent="0.25">
      <c r="A40" s="10" t="s">
        <v>104</v>
      </c>
      <c r="B40" s="10" t="s">
        <v>105</v>
      </c>
      <c r="C40" s="10" t="s">
        <v>106</v>
      </c>
      <c r="D40" s="11">
        <f>D41</f>
        <v>88500</v>
      </c>
      <c r="E40" s="11">
        <f>E41</f>
        <v>47900</v>
      </c>
      <c r="F40" s="11">
        <f>G40+H40</f>
        <v>306435</v>
      </c>
      <c r="G40" s="11">
        <f>G41</f>
        <v>172217</v>
      </c>
      <c r="H40" s="11">
        <f>H41</f>
        <v>134218</v>
      </c>
      <c r="I40" s="11">
        <f>I41</f>
        <v>52204</v>
      </c>
      <c r="J40" s="11">
        <f>J41</f>
        <v>0</v>
      </c>
      <c r="K40" s="11">
        <f>F40-I40-J40</f>
        <v>254231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f>D42+D43</f>
        <v>88500</v>
      </c>
      <c r="E41" s="11">
        <f>E42+E43</f>
        <v>47900</v>
      </c>
      <c r="F41" s="11">
        <f>G41+H41</f>
        <v>306435</v>
      </c>
      <c r="G41" s="11">
        <f>G42+G43</f>
        <v>172217</v>
      </c>
      <c r="H41" s="11">
        <f>H42+H43</f>
        <v>134218</v>
      </c>
      <c r="I41" s="11">
        <f>I42+I43</f>
        <v>52204</v>
      </c>
      <c r="J41" s="11">
        <f>J42+J43</f>
        <v>0</v>
      </c>
      <c r="K41" s="11">
        <f>F41-I41-J41</f>
        <v>254231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87000</v>
      </c>
      <c r="E42" s="11">
        <v>47000</v>
      </c>
      <c r="F42" s="11">
        <f>G42+H42</f>
        <v>255541</v>
      </c>
      <c r="G42" s="11">
        <v>132923</v>
      </c>
      <c r="H42" s="11">
        <v>122618</v>
      </c>
      <c r="I42" s="11">
        <v>49749</v>
      </c>
      <c r="J42" s="11">
        <v>0</v>
      </c>
      <c r="K42" s="11">
        <f>F42-I42-J42</f>
        <v>205792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1500</v>
      </c>
      <c r="E43" s="11">
        <v>900</v>
      </c>
      <c r="F43" s="11">
        <f>G43+H43</f>
        <v>50894</v>
      </c>
      <c r="G43" s="11">
        <v>39294</v>
      </c>
      <c r="H43" s="11">
        <v>11600</v>
      </c>
      <c r="I43" s="11">
        <v>2455</v>
      </c>
      <c r="J43" s="11">
        <v>0</v>
      </c>
      <c r="K43" s="11">
        <f>F43-I43-J43</f>
        <v>48439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9000</v>
      </c>
      <c r="E44" s="11">
        <f>E45</f>
        <v>6000</v>
      </c>
      <c r="F44" s="11">
        <f>G44+H44</f>
        <v>42732</v>
      </c>
      <c r="G44" s="11">
        <f>G45</f>
        <v>9409</v>
      </c>
      <c r="H44" s="11">
        <f>H45</f>
        <v>33323</v>
      </c>
      <c r="I44" s="11">
        <f>I45</f>
        <v>30432</v>
      </c>
      <c r="J44" s="11">
        <f>J45</f>
        <v>0</v>
      </c>
      <c r="K44" s="11">
        <f>F44-I44-J44</f>
        <v>12300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9000</v>
      </c>
      <c r="E45" s="11">
        <f>E46</f>
        <v>6000</v>
      </c>
      <c r="F45" s="11">
        <f>G45+H45</f>
        <v>42732</v>
      </c>
      <c r="G45" s="11">
        <f>G46</f>
        <v>9409</v>
      </c>
      <c r="H45" s="11">
        <f>H46</f>
        <v>33323</v>
      </c>
      <c r="I45" s="11">
        <f>I46</f>
        <v>30432</v>
      </c>
      <c r="J45" s="11">
        <f>J46</f>
        <v>0</v>
      </c>
      <c r="K45" s="11">
        <f>F45-I45-J45</f>
        <v>12300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9000</v>
      </c>
      <c r="E46" s="11">
        <v>6000</v>
      </c>
      <c r="F46" s="11">
        <f>G46+H46</f>
        <v>42732</v>
      </c>
      <c r="G46" s="11">
        <v>9409</v>
      </c>
      <c r="H46" s="11">
        <v>33323</v>
      </c>
      <c r="I46" s="11">
        <v>30432</v>
      </c>
      <c r="J46" s="11">
        <v>0</v>
      </c>
      <c r="K46" s="11">
        <f>F46-I46-J46</f>
        <v>12300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567700</v>
      </c>
      <c r="E47" s="11">
        <f>E48+E52</f>
        <v>344600</v>
      </c>
      <c r="F47" s="11">
        <f>G47+H47</f>
        <v>955851</v>
      </c>
      <c r="G47" s="11">
        <f>G48+G52</f>
        <v>829048</v>
      </c>
      <c r="H47" s="11">
        <f>H48+H52</f>
        <v>126803</v>
      </c>
      <c r="I47" s="11">
        <f>I48+I52</f>
        <v>79786</v>
      </c>
      <c r="J47" s="11">
        <f>J48+J52</f>
        <v>0</v>
      </c>
      <c r="K47" s="11">
        <f>F47-I47-J47</f>
        <v>876065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8000</v>
      </c>
      <c r="E48" s="11">
        <f>E49</f>
        <v>4000</v>
      </c>
      <c r="F48" s="11">
        <f>G48+H48</f>
        <v>25720</v>
      </c>
      <c r="G48" s="11">
        <f>G49</f>
        <v>8335</v>
      </c>
      <c r="H48" s="11">
        <f>H49</f>
        <v>17385</v>
      </c>
      <c r="I48" s="11">
        <f>I49</f>
        <v>18020</v>
      </c>
      <c r="J48" s="11">
        <f>J49</f>
        <v>0</v>
      </c>
      <c r="K48" s="11">
        <f>F48-I48-J48</f>
        <v>7700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8000</v>
      </c>
      <c r="E49" s="11">
        <f>+E50</f>
        <v>4000</v>
      </c>
      <c r="F49" s="11">
        <f>G49+H49</f>
        <v>25720</v>
      </c>
      <c r="G49" s="11">
        <f>+G50</f>
        <v>8335</v>
      </c>
      <c r="H49" s="11">
        <f>+H50</f>
        <v>17385</v>
      </c>
      <c r="I49" s="11">
        <f>+I50</f>
        <v>18020</v>
      </c>
      <c r="J49" s="11">
        <f>+J50</f>
        <v>0</v>
      </c>
      <c r="K49" s="11">
        <f>F49-I49-J49</f>
        <v>7700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+D51</f>
        <v>8000</v>
      </c>
      <c r="E50" s="11">
        <f>+E51</f>
        <v>4000</v>
      </c>
      <c r="F50" s="11">
        <f>G50+H50</f>
        <v>25720</v>
      </c>
      <c r="G50" s="11">
        <f>+G51</f>
        <v>8335</v>
      </c>
      <c r="H50" s="11">
        <f>+H51</f>
        <v>17385</v>
      </c>
      <c r="I50" s="11">
        <f>+I51</f>
        <v>18020</v>
      </c>
      <c r="J50" s="11">
        <f>+J51</f>
        <v>0</v>
      </c>
      <c r="K50" s="11">
        <f>F50-I50-J50</f>
        <v>7700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8000</v>
      </c>
      <c r="E51" s="11">
        <v>4000</v>
      </c>
      <c r="F51" s="11">
        <f>G51+H51</f>
        <v>25720</v>
      </c>
      <c r="G51" s="11">
        <v>8335</v>
      </c>
      <c r="H51" s="11">
        <v>17385</v>
      </c>
      <c r="I51" s="11">
        <v>18020</v>
      </c>
      <c r="J51" s="11">
        <v>0</v>
      </c>
      <c r="K51" s="11">
        <f>F51-I51-J51</f>
        <v>7700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+D53+D56</f>
        <v>559700</v>
      </c>
      <c r="E52" s="11">
        <f>+E53+E56</f>
        <v>340600</v>
      </c>
      <c r="F52" s="11">
        <f>G52+H52</f>
        <v>930131</v>
      </c>
      <c r="G52" s="11">
        <f>+G53+G56</f>
        <v>820713</v>
      </c>
      <c r="H52" s="11">
        <f>+H53+H56</f>
        <v>109418</v>
      </c>
      <c r="I52" s="11">
        <f>+I53+I56</f>
        <v>61766</v>
      </c>
      <c r="J52" s="11">
        <f>+J53+J56</f>
        <v>0</v>
      </c>
      <c r="K52" s="11">
        <f>F52-I52-J52</f>
        <v>868365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</f>
        <v>546600</v>
      </c>
      <c r="E53" s="11">
        <f>E54</f>
        <v>327500</v>
      </c>
      <c r="F53" s="11">
        <f>G53+H53</f>
        <v>917080</v>
      </c>
      <c r="G53" s="11">
        <f>G54</f>
        <v>820713</v>
      </c>
      <c r="H53" s="11">
        <f>H54</f>
        <v>96367</v>
      </c>
      <c r="I53" s="11">
        <f>I54</f>
        <v>48715</v>
      </c>
      <c r="J53" s="11">
        <f>J54</f>
        <v>0</v>
      </c>
      <c r="K53" s="11">
        <f>F53-I53-J53</f>
        <v>868365</v>
      </c>
    </row>
    <row r="54" spans="1:11" s="6" customFormat="1" ht="22.5" x14ac:dyDescent="0.25">
      <c r="A54" s="10" t="s">
        <v>146</v>
      </c>
      <c r="B54" s="10" t="s">
        <v>147</v>
      </c>
      <c r="C54" s="10" t="s">
        <v>148</v>
      </c>
      <c r="D54" s="11">
        <f>D55</f>
        <v>546600</v>
      </c>
      <c r="E54" s="11">
        <f>E55</f>
        <v>327500</v>
      </c>
      <c r="F54" s="11">
        <f>G54+H54</f>
        <v>917080</v>
      </c>
      <c r="G54" s="11">
        <f>G55</f>
        <v>820713</v>
      </c>
      <c r="H54" s="11">
        <f>H55</f>
        <v>96367</v>
      </c>
      <c r="I54" s="11">
        <f>I55</f>
        <v>48715</v>
      </c>
      <c r="J54" s="11">
        <f>J55</f>
        <v>0</v>
      </c>
      <c r="K54" s="11">
        <f>F54-I54-J54</f>
        <v>868365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v>546600</v>
      </c>
      <c r="E55" s="11">
        <v>327500</v>
      </c>
      <c r="F55" s="11">
        <f>G55+H55</f>
        <v>917080</v>
      </c>
      <c r="G55" s="11">
        <v>820713</v>
      </c>
      <c r="H55" s="11">
        <v>96367</v>
      </c>
      <c r="I55" s="11">
        <v>48715</v>
      </c>
      <c r="J55" s="11">
        <v>0</v>
      </c>
      <c r="K55" s="11">
        <f>F55-I55-J55</f>
        <v>868365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D57+D58+D59</f>
        <v>13100</v>
      </c>
      <c r="E56" s="11">
        <f>E57+E58+E59</f>
        <v>13100</v>
      </c>
      <c r="F56" s="11">
        <f>G56+H56</f>
        <v>13051</v>
      </c>
      <c r="G56" s="11">
        <f>G57+G58+G59</f>
        <v>0</v>
      </c>
      <c r="H56" s="11">
        <f>H57+H58+H59</f>
        <v>13051</v>
      </c>
      <c r="I56" s="11">
        <f>I57+I58+I59</f>
        <v>13051</v>
      </c>
      <c r="J56" s="11">
        <f>J57+J58+J59</f>
        <v>0</v>
      </c>
      <c r="K56" s="11">
        <f>F56-I56-J56</f>
        <v>0</v>
      </c>
    </row>
    <row r="57" spans="1:11" s="6" customFormat="1" x14ac:dyDescent="0.25">
      <c r="A57" s="10" t="s">
        <v>155</v>
      </c>
      <c r="B57" s="10" t="s">
        <v>156</v>
      </c>
      <c r="C57" s="10" t="s">
        <v>157</v>
      </c>
      <c r="D57" s="11">
        <v>13100</v>
      </c>
      <c r="E57" s="11">
        <v>13100</v>
      </c>
      <c r="F57" s="11">
        <f>G57+H57</f>
        <v>13051</v>
      </c>
      <c r="G57" s="11">
        <v>0</v>
      </c>
      <c r="H57" s="11">
        <v>13051</v>
      </c>
      <c r="I57" s="11">
        <v>13051</v>
      </c>
      <c r="J57" s="11">
        <v>0</v>
      </c>
      <c r="K57" s="11">
        <f>F57-I57-J57</f>
        <v>0</v>
      </c>
    </row>
    <row r="58" spans="1:11" s="6" customFormat="1" ht="33" x14ac:dyDescent="0.25">
      <c r="A58" s="10" t="s">
        <v>158</v>
      </c>
      <c r="B58" s="10" t="s">
        <v>159</v>
      </c>
      <c r="C58" s="10" t="s">
        <v>160</v>
      </c>
      <c r="D58" s="11">
        <v>305050</v>
      </c>
      <c r="E58" s="11">
        <v>375050</v>
      </c>
      <c r="F58" s="11">
        <f>G58+H58</f>
        <v>121900</v>
      </c>
      <c r="G58" s="11">
        <v>0</v>
      </c>
      <c r="H58" s="11">
        <v>121900</v>
      </c>
      <c r="I58" s="11">
        <v>121900</v>
      </c>
      <c r="J58" s="11">
        <v>0</v>
      </c>
      <c r="K58" s="11">
        <f>F58-I58-J58</f>
        <v>0</v>
      </c>
    </row>
    <row r="59" spans="1:11" s="6" customFormat="1" x14ac:dyDescent="0.25">
      <c r="A59" s="10" t="s">
        <v>161</v>
      </c>
      <c r="B59" s="10" t="s">
        <v>162</v>
      </c>
      <c r="C59" s="10" t="s">
        <v>163</v>
      </c>
      <c r="D59" s="11">
        <v>-305050</v>
      </c>
      <c r="E59" s="11">
        <v>-375050</v>
      </c>
      <c r="F59" s="11">
        <f>G59+H59</f>
        <v>-121900</v>
      </c>
      <c r="G59" s="11">
        <v>0</v>
      </c>
      <c r="H59" s="11">
        <v>-121900</v>
      </c>
      <c r="I59" s="11">
        <v>-121900</v>
      </c>
      <c r="J59" s="11"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f>D61</f>
        <v>6310400</v>
      </c>
      <c r="E60" s="11">
        <f>E61</f>
        <v>5719400</v>
      </c>
      <c r="F60" s="11">
        <f>G60+H60</f>
        <v>4293042</v>
      </c>
      <c r="G60" s="11">
        <f>G61</f>
        <v>0</v>
      </c>
      <c r="H60" s="11">
        <f>H61</f>
        <v>4293042</v>
      </c>
      <c r="I60" s="11">
        <f>I61</f>
        <v>4293042</v>
      </c>
      <c r="J60" s="11">
        <f>J61</f>
        <v>0</v>
      </c>
      <c r="K60" s="11">
        <f>F60-I60-J60</f>
        <v>0</v>
      </c>
    </row>
    <row r="61" spans="1:11" s="6" customFormat="1" ht="22.5" x14ac:dyDescent="0.25">
      <c r="A61" s="10" t="s">
        <v>167</v>
      </c>
      <c r="B61" s="10" t="s">
        <v>168</v>
      </c>
      <c r="C61" s="10" t="s">
        <v>169</v>
      </c>
      <c r="D61" s="11">
        <f>D62+D65</f>
        <v>6310400</v>
      </c>
      <c r="E61" s="11">
        <f>E62+E65</f>
        <v>5719400</v>
      </c>
      <c r="F61" s="11">
        <f>G61+H61</f>
        <v>4293042</v>
      </c>
      <c r="G61" s="11">
        <f>G62+G65</f>
        <v>0</v>
      </c>
      <c r="H61" s="11">
        <f>H62+H65</f>
        <v>4293042</v>
      </c>
      <c r="I61" s="11">
        <f>I62+I65</f>
        <v>4293042</v>
      </c>
      <c r="J61" s="11">
        <f>J62+J65</f>
        <v>0</v>
      </c>
      <c r="K61" s="11">
        <f>F61-I61-J61</f>
        <v>0</v>
      </c>
    </row>
    <row r="62" spans="1:11" s="6" customFormat="1" ht="96" x14ac:dyDescent="0.25">
      <c r="A62" s="10" t="s">
        <v>170</v>
      </c>
      <c r="B62" s="10" t="s">
        <v>171</v>
      </c>
      <c r="C62" s="10" t="s">
        <v>172</v>
      </c>
      <c r="D62" s="11">
        <f>+D63+D64</f>
        <v>5790400</v>
      </c>
      <c r="E62" s="11">
        <f>+E63+E64</f>
        <v>5295400</v>
      </c>
      <c r="F62" s="11">
        <f>G62+H62</f>
        <v>4274968</v>
      </c>
      <c r="G62" s="11">
        <f>+G63+G64</f>
        <v>0</v>
      </c>
      <c r="H62" s="11">
        <f>+H63+H64</f>
        <v>4274968</v>
      </c>
      <c r="I62" s="11">
        <f>+I63+I64</f>
        <v>4274968</v>
      </c>
      <c r="J62" s="11">
        <f>+J63+J64</f>
        <v>0</v>
      </c>
      <c r="K62" s="11">
        <f>F62-I62-J62</f>
        <v>0</v>
      </c>
    </row>
    <row r="63" spans="1:11" s="6" customFormat="1" ht="43.5" x14ac:dyDescent="0.25">
      <c r="A63" s="10" t="s">
        <v>173</v>
      </c>
      <c r="B63" s="10" t="s">
        <v>174</v>
      </c>
      <c r="C63" s="10" t="s">
        <v>175</v>
      </c>
      <c r="D63" s="11">
        <v>211000</v>
      </c>
      <c r="E63" s="11">
        <v>61000</v>
      </c>
      <c r="F63" s="11">
        <f>G63+H63</f>
        <v>68892</v>
      </c>
      <c r="G63" s="11">
        <v>0</v>
      </c>
      <c r="H63" s="11">
        <v>68892</v>
      </c>
      <c r="I63" s="11">
        <v>68892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176</v>
      </c>
      <c r="B64" s="10" t="s">
        <v>177</v>
      </c>
      <c r="C64" s="10" t="s">
        <v>178</v>
      </c>
      <c r="D64" s="11">
        <v>5579400</v>
      </c>
      <c r="E64" s="11">
        <v>5234400</v>
      </c>
      <c r="F64" s="11">
        <f>G64+H64</f>
        <v>4206076</v>
      </c>
      <c r="G64" s="11">
        <v>0</v>
      </c>
      <c r="H64" s="11">
        <v>4206076</v>
      </c>
      <c r="I64" s="11">
        <v>4206076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179</v>
      </c>
      <c r="B65" s="10" t="s">
        <v>180</v>
      </c>
      <c r="C65" s="10" t="s">
        <v>181</v>
      </c>
      <c r="D65" s="11">
        <f>+D66+D67</f>
        <v>520000</v>
      </c>
      <c r="E65" s="11">
        <f>+E66+E67</f>
        <v>424000</v>
      </c>
      <c r="F65" s="11">
        <f>G65+H65</f>
        <v>18074</v>
      </c>
      <c r="G65" s="11">
        <f>+G66+G67</f>
        <v>0</v>
      </c>
      <c r="H65" s="11">
        <f>+H66+H67</f>
        <v>18074</v>
      </c>
      <c r="I65" s="11">
        <f>+I66+I67</f>
        <v>18074</v>
      </c>
      <c r="J65" s="11">
        <f>+J66+J67</f>
        <v>0</v>
      </c>
      <c r="K65" s="11">
        <f>F65-I65-J65</f>
        <v>0</v>
      </c>
    </row>
    <row r="66" spans="1:12" s="6" customFormat="1" ht="22.5" x14ac:dyDescent="0.25">
      <c r="A66" s="10" t="s">
        <v>182</v>
      </c>
      <c r="B66" s="10" t="s">
        <v>183</v>
      </c>
      <c r="C66" s="10" t="s">
        <v>184</v>
      </c>
      <c r="D66" s="11">
        <v>520000</v>
      </c>
      <c r="E66" s="11">
        <v>424000</v>
      </c>
      <c r="F66" s="11">
        <f>G66+H66</f>
        <v>0</v>
      </c>
      <c r="G66" s="11">
        <v>0</v>
      </c>
      <c r="H66" s="11">
        <v>0</v>
      </c>
      <c r="I66" s="11">
        <v>0</v>
      </c>
      <c r="J66" s="11">
        <v>0</v>
      </c>
      <c r="K66" s="11">
        <f>F66-I66-J66</f>
        <v>0</v>
      </c>
    </row>
    <row r="67" spans="1:12" s="6" customFormat="1" ht="43.5" x14ac:dyDescent="0.25">
      <c r="A67" s="10" t="s">
        <v>185</v>
      </c>
      <c r="B67" s="10" t="s">
        <v>186</v>
      </c>
      <c r="C67" s="10" t="s">
        <v>187</v>
      </c>
      <c r="D67" s="11">
        <v>0</v>
      </c>
      <c r="E67" s="11">
        <v>0</v>
      </c>
      <c r="F67" s="11">
        <f>G67+H67</f>
        <v>18074</v>
      </c>
      <c r="G67" s="11">
        <v>0</v>
      </c>
      <c r="H67" s="11">
        <v>18074</v>
      </c>
      <c r="I67" s="11">
        <v>18074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188</v>
      </c>
      <c r="B68" s="10" t="s">
        <v>189</v>
      </c>
      <c r="C68" s="10" t="s">
        <v>190</v>
      </c>
      <c r="D68" s="11">
        <f>+D69</f>
        <v>745000</v>
      </c>
      <c r="E68" s="11">
        <f>+E69</f>
        <v>745000</v>
      </c>
      <c r="F68" s="11">
        <f>G68+H68</f>
        <v>617200</v>
      </c>
      <c r="G68" s="11">
        <f>+G69</f>
        <v>0</v>
      </c>
      <c r="H68" s="11">
        <f>+H69</f>
        <v>617200</v>
      </c>
      <c r="I68" s="11">
        <f>+I69</f>
        <v>617200</v>
      </c>
      <c r="J68" s="11">
        <f>+J69</f>
        <v>0</v>
      </c>
      <c r="K68" s="11">
        <f>F68-I68-J68</f>
        <v>0</v>
      </c>
    </row>
    <row r="69" spans="1:12" s="6" customFormat="1" x14ac:dyDescent="0.25">
      <c r="A69" s="10" t="s">
        <v>191</v>
      </c>
      <c r="B69" s="10" t="s">
        <v>192</v>
      </c>
      <c r="C69" s="10" t="s">
        <v>193</v>
      </c>
      <c r="D69" s="11">
        <f>D70+D71</f>
        <v>745000</v>
      </c>
      <c r="E69" s="11">
        <f>E70+E71</f>
        <v>745000</v>
      </c>
      <c r="F69" s="11">
        <f>G69+H69</f>
        <v>617200</v>
      </c>
      <c r="G69" s="11">
        <f>G70+G71</f>
        <v>0</v>
      </c>
      <c r="H69" s="11">
        <f>H70+H71</f>
        <v>617200</v>
      </c>
      <c r="I69" s="11">
        <f>I70+I71</f>
        <v>617200</v>
      </c>
      <c r="J69" s="11">
        <f>J70+J71</f>
        <v>0</v>
      </c>
      <c r="K69" s="11">
        <f>F69-I69-J69</f>
        <v>0</v>
      </c>
    </row>
    <row r="70" spans="1:12" s="6" customFormat="1" ht="22.5" x14ac:dyDescent="0.25">
      <c r="A70" s="10" t="s">
        <v>194</v>
      </c>
      <c r="B70" s="10" t="s">
        <v>195</v>
      </c>
      <c r="C70" s="10" t="s">
        <v>196</v>
      </c>
      <c r="D70" s="11">
        <v>745000</v>
      </c>
      <c r="E70" s="11">
        <v>745000</v>
      </c>
      <c r="F70" s="11">
        <f>G70+H70</f>
        <v>0</v>
      </c>
      <c r="G70" s="11">
        <v>0</v>
      </c>
      <c r="H70" s="11">
        <v>0</v>
      </c>
      <c r="I70" s="11">
        <v>0</v>
      </c>
      <c r="J70" s="11">
        <v>0</v>
      </c>
      <c r="K70" s="11">
        <f>F70-I70-J70</f>
        <v>0</v>
      </c>
    </row>
    <row r="71" spans="1:12" s="6" customFormat="1" x14ac:dyDescent="0.25">
      <c r="A71" s="10" t="s">
        <v>197</v>
      </c>
      <c r="B71" s="10" t="s">
        <v>198</v>
      </c>
      <c r="C71" s="10" t="s">
        <v>199</v>
      </c>
      <c r="D71" s="11">
        <v>0</v>
      </c>
      <c r="E71" s="11">
        <v>0</v>
      </c>
      <c r="F71" s="11">
        <f>G71+H71</f>
        <v>617200</v>
      </c>
      <c r="G71" s="11">
        <v>0</v>
      </c>
      <c r="H71" s="11">
        <v>617200</v>
      </c>
      <c r="I71" s="11">
        <v>617200</v>
      </c>
      <c r="J71" s="11">
        <v>0</v>
      </c>
      <c r="K71" s="11">
        <f>F71-I71-J71</f>
        <v>0</v>
      </c>
    </row>
    <row r="72" spans="1:12" s="6" customFormat="1" x14ac:dyDescent="0.25">
      <c r="A72" s="8"/>
      <c r="B72" s="8"/>
      <c r="C72" s="8"/>
      <c r="D72" s="9"/>
      <c r="E72" s="9"/>
      <c r="F72" s="9"/>
      <c r="G72" s="9"/>
      <c r="H72" s="9"/>
      <c r="I72" s="9"/>
      <c r="J72" s="9"/>
      <c r="K72" s="9"/>
    </row>
    <row r="73" spans="1:12" x14ac:dyDescent="0.25">
      <c r="A73" s="13" t="s">
        <v>200</v>
      </c>
      <c r="B73" s="13"/>
      <c r="C73" s="13"/>
      <c r="D73" s="13"/>
      <c r="E73" s="13" t="s">
        <v>202</v>
      </c>
      <c r="F73" s="13"/>
      <c r="G73" s="13"/>
      <c r="H73" s="13"/>
      <c r="I73" s="13" t="s">
        <v>203</v>
      </c>
      <c r="J73" s="13"/>
      <c r="K73" s="13"/>
      <c r="L73" s="13"/>
    </row>
    <row r="74" spans="1:12" x14ac:dyDescent="0.25">
      <c r="A74" s="3" t="s">
        <v>201</v>
      </c>
      <c r="B74" s="3"/>
      <c r="C74" s="3"/>
      <c r="D74" s="3"/>
      <c r="E74" s="3"/>
      <c r="F74" s="3"/>
      <c r="G74" s="3"/>
      <c r="H74" s="3"/>
      <c r="I74" s="3" t="s">
        <v>204</v>
      </c>
      <c r="J74" s="3"/>
      <c r="K74" s="3"/>
      <c r="L74" s="3"/>
    </row>
    <row r="145" spans="1:20" x14ac:dyDescent="0.25">
      <c r="A145" s="12"/>
      <c r="B145" s="12"/>
      <c r="C145" s="12"/>
      <c r="D145" s="12"/>
      <c r="I145" s="12"/>
      <c r="J145" s="12"/>
      <c r="K145" s="12"/>
      <c r="L145" s="12"/>
      <c r="Q145" s="12"/>
      <c r="R145" s="12"/>
      <c r="S145" s="12"/>
      <c r="T145" s="12"/>
    </row>
  </sheetData>
  <mergeCells count="23">
    <mergeCell ref="A73:D73"/>
    <mergeCell ref="A74:D74"/>
    <mergeCell ref="E73:H73"/>
    <mergeCell ref="E74:H74"/>
    <mergeCell ref="I73:L73"/>
    <mergeCell ref="I74:L7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B2636-F865-4C3C-A58C-22036DA72943}">
  <dimension ref="A1:T12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205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206</v>
      </c>
      <c r="C12" s="10" t="s">
        <v>22</v>
      </c>
      <c r="D12" s="11">
        <f>D13+D58</f>
        <v>7440250</v>
      </c>
      <c r="E12" s="11">
        <f>E13+E58</f>
        <v>4068050</v>
      </c>
      <c r="F12" s="11">
        <f>G12+H12</f>
        <v>5826049</v>
      </c>
      <c r="G12" s="11">
        <f>G13+G58</f>
        <v>1966508</v>
      </c>
      <c r="H12" s="11">
        <f>H13+H58</f>
        <v>3859541</v>
      </c>
      <c r="I12" s="11">
        <f>I13+I58</f>
        <v>3496742</v>
      </c>
      <c r="J12" s="11">
        <f>J13+J58</f>
        <v>0</v>
      </c>
      <c r="K12" s="11">
        <f>F12-I12-J12</f>
        <v>2329307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D14+D46</f>
        <v>7229250</v>
      </c>
      <c r="E13" s="11">
        <f>E14+E46</f>
        <v>4007050</v>
      </c>
      <c r="F13" s="11">
        <f>G13+H13</f>
        <v>5757157</v>
      </c>
      <c r="G13" s="11">
        <f>G14+G46</f>
        <v>1966508</v>
      </c>
      <c r="H13" s="11">
        <f>H14+H46</f>
        <v>3790649</v>
      </c>
      <c r="I13" s="11">
        <f>I14+I46</f>
        <v>3427850</v>
      </c>
      <c r="J13" s="11">
        <f>J14+J46</f>
        <v>0</v>
      </c>
      <c r="K13" s="11">
        <f>F13-I13-J13</f>
        <v>2329307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D15+D23+D34+D43</f>
        <v>6356500</v>
      </c>
      <c r="E14" s="11">
        <f>E15+E23+E34+E43</f>
        <v>3287400</v>
      </c>
      <c r="F14" s="11">
        <f>G14+H14</f>
        <v>4679406</v>
      </c>
      <c r="G14" s="11">
        <f>G15+G23+G34+G43</f>
        <v>1137460</v>
      </c>
      <c r="H14" s="11">
        <f>H15+H23+H34+H43</f>
        <v>3541946</v>
      </c>
      <c r="I14" s="11">
        <f>I15+I23+I34+I43</f>
        <v>3226164</v>
      </c>
      <c r="J14" s="11">
        <f>J15+J23+J34+J43</f>
        <v>0</v>
      </c>
      <c r="K14" s="11">
        <f>F14-I14-J14</f>
        <v>1453242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1065000</v>
      </c>
      <c r="E15" s="11">
        <f>+E16</f>
        <v>677500</v>
      </c>
      <c r="F15" s="11">
        <f>G15+H15</f>
        <v>494735</v>
      </c>
      <c r="G15" s="11">
        <f>+G16</f>
        <v>0</v>
      </c>
      <c r="H15" s="11">
        <f>+H16</f>
        <v>494735</v>
      </c>
      <c r="I15" s="11">
        <f>+I16</f>
        <v>494735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207</v>
      </c>
      <c r="B16" s="10" t="s">
        <v>36</v>
      </c>
      <c r="C16" s="10" t="s">
        <v>37</v>
      </c>
      <c r="D16" s="11">
        <f>D17+D19</f>
        <v>1065000</v>
      </c>
      <c r="E16" s="11">
        <f>E17+E19</f>
        <v>677500</v>
      </c>
      <c r="F16" s="11">
        <f>G16+H16</f>
        <v>494735</v>
      </c>
      <c r="G16" s="11">
        <f>G17+G19</f>
        <v>0</v>
      </c>
      <c r="H16" s="11">
        <f>H17+H19</f>
        <v>494735</v>
      </c>
      <c r="I16" s="11">
        <f>I17+I19</f>
        <v>494735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3788</v>
      </c>
      <c r="G17" s="11">
        <f>+G18</f>
        <v>0</v>
      </c>
      <c r="H17" s="11">
        <f>+H18</f>
        <v>3788</v>
      </c>
      <c r="I17" s="11">
        <f>+I18</f>
        <v>3788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208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3788</v>
      </c>
      <c r="G18" s="11">
        <v>0</v>
      </c>
      <c r="H18" s="11">
        <v>3788</v>
      </c>
      <c r="I18" s="11">
        <v>3788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D20+D21+D22</f>
        <v>1065000</v>
      </c>
      <c r="E19" s="11">
        <f>E20+E21+E22</f>
        <v>677500</v>
      </c>
      <c r="F19" s="11">
        <f>G19+H19</f>
        <v>490947</v>
      </c>
      <c r="G19" s="11">
        <f>G20+G21+G22</f>
        <v>0</v>
      </c>
      <c r="H19" s="11">
        <f>H20+H21+H22</f>
        <v>490947</v>
      </c>
      <c r="I19" s="11">
        <f>I20+I21+I22</f>
        <v>490947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495000</v>
      </c>
      <c r="E20" s="11">
        <v>292500</v>
      </c>
      <c r="F20" s="11">
        <f>G20+H20</f>
        <v>190877</v>
      </c>
      <c r="G20" s="11">
        <v>0</v>
      </c>
      <c r="H20" s="11">
        <v>190877</v>
      </c>
      <c r="I20" s="11">
        <v>190877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370000</v>
      </c>
      <c r="E21" s="11">
        <v>185000</v>
      </c>
      <c r="F21" s="11">
        <f>G21+H21</f>
        <v>197275</v>
      </c>
      <c r="G21" s="11">
        <v>0</v>
      </c>
      <c r="H21" s="11">
        <v>197275</v>
      </c>
      <c r="I21" s="11">
        <v>197275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54</v>
      </c>
      <c r="C22" s="10" t="s">
        <v>55</v>
      </c>
      <c r="D22" s="11">
        <v>200000</v>
      </c>
      <c r="E22" s="11">
        <v>200000</v>
      </c>
      <c r="F22" s="11">
        <f>G22+H22</f>
        <v>102795</v>
      </c>
      <c r="G22" s="11">
        <v>0</v>
      </c>
      <c r="H22" s="11">
        <v>102795</v>
      </c>
      <c r="I22" s="11">
        <v>102795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209</v>
      </c>
      <c r="B23" s="10" t="s">
        <v>57</v>
      </c>
      <c r="C23" s="10" t="s">
        <v>58</v>
      </c>
      <c r="D23" s="11">
        <f>D24</f>
        <v>422000</v>
      </c>
      <c r="E23" s="11">
        <f>E24</f>
        <v>233000</v>
      </c>
      <c r="F23" s="11">
        <f>G23+H23</f>
        <v>1512504</v>
      </c>
      <c r="G23" s="11">
        <f>G24</f>
        <v>955834</v>
      </c>
      <c r="H23" s="11">
        <f>H24</f>
        <v>556670</v>
      </c>
      <c r="I23" s="11">
        <f>I24</f>
        <v>325793</v>
      </c>
      <c r="J23" s="11">
        <f>J24</f>
        <v>0</v>
      </c>
      <c r="K23" s="11">
        <f>F23-I23-J23</f>
        <v>1186711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D25+D28+D32+D33</f>
        <v>422000</v>
      </c>
      <c r="E24" s="11">
        <f>E25+E28+E32+E33</f>
        <v>233000</v>
      </c>
      <c r="F24" s="11">
        <f>G24+H24</f>
        <v>1512504</v>
      </c>
      <c r="G24" s="11">
        <f>G25+G28+G32+G33</f>
        <v>955834</v>
      </c>
      <c r="H24" s="11">
        <f>H25+H28+H32+H33</f>
        <v>556670</v>
      </c>
      <c r="I24" s="11">
        <f>I25+I28+I32+I33</f>
        <v>325793</v>
      </c>
      <c r="J24" s="11">
        <f>J25+J28+J32+J33</f>
        <v>0</v>
      </c>
      <c r="K24" s="11">
        <f>F24-I24-J24</f>
        <v>1186711</v>
      </c>
    </row>
    <row r="25" spans="1:11" s="6" customFormat="1" ht="22.5" x14ac:dyDescent="0.25">
      <c r="A25" s="10" t="s">
        <v>59</v>
      </c>
      <c r="B25" s="10" t="s">
        <v>63</v>
      </c>
      <c r="C25" s="10" t="s">
        <v>64</v>
      </c>
      <c r="D25" s="11">
        <f>D26+D27</f>
        <v>60000</v>
      </c>
      <c r="E25" s="11">
        <f>E26+E27</f>
        <v>29000</v>
      </c>
      <c r="F25" s="11">
        <f>G25+H25</f>
        <v>114739</v>
      </c>
      <c r="G25" s="11">
        <f>G26+G27</f>
        <v>60969</v>
      </c>
      <c r="H25" s="11">
        <f>H26+H27</f>
        <v>53770</v>
      </c>
      <c r="I25" s="11">
        <f>I26+I27</f>
        <v>37673</v>
      </c>
      <c r="J25" s="11">
        <f>J26+J27</f>
        <v>0</v>
      </c>
      <c r="K25" s="11">
        <f>F25-I25-J25</f>
        <v>77066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53000</v>
      </c>
      <c r="E26" s="11">
        <v>25000</v>
      </c>
      <c r="F26" s="11">
        <f>G26+H26</f>
        <v>93423</v>
      </c>
      <c r="G26" s="11">
        <v>53809</v>
      </c>
      <c r="H26" s="11">
        <v>39614</v>
      </c>
      <c r="I26" s="11">
        <v>24331</v>
      </c>
      <c r="J26" s="11">
        <v>0</v>
      </c>
      <c r="K26" s="11">
        <f>F26-I26-J26</f>
        <v>69092</v>
      </c>
    </row>
    <row r="27" spans="1:11" s="6" customFormat="1" x14ac:dyDescent="0.25">
      <c r="A27" s="10" t="s">
        <v>65</v>
      </c>
      <c r="B27" s="10" t="s">
        <v>69</v>
      </c>
      <c r="C27" s="10" t="s">
        <v>70</v>
      </c>
      <c r="D27" s="11">
        <v>7000</v>
      </c>
      <c r="E27" s="11">
        <v>4000</v>
      </c>
      <c r="F27" s="11">
        <f>G27+H27</f>
        <v>21316</v>
      </c>
      <c r="G27" s="11">
        <v>7160</v>
      </c>
      <c r="H27" s="11">
        <v>14156</v>
      </c>
      <c r="I27" s="11">
        <v>13342</v>
      </c>
      <c r="J27" s="11">
        <v>0</v>
      </c>
      <c r="K27" s="11">
        <f>F27-I27-J27</f>
        <v>7974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f>D29+D30+D31</f>
        <v>291000</v>
      </c>
      <c r="E28" s="11">
        <f>E29+E30+E31</f>
        <v>153000</v>
      </c>
      <c r="F28" s="11">
        <f>G28+H28</f>
        <v>1149257</v>
      </c>
      <c r="G28" s="11">
        <f>G29+G30+G31</f>
        <v>823276</v>
      </c>
      <c r="H28" s="11">
        <f>H29+H30+H31</f>
        <v>325981</v>
      </c>
      <c r="I28" s="11">
        <f>I29+I30+I31</f>
        <v>188609</v>
      </c>
      <c r="J28" s="11">
        <f>J29+J30+J31</f>
        <v>0</v>
      </c>
      <c r="K28" s="11">
        <f>F28-I28-J28</f>
        <v>960648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75000</v>
      </c>
      <c r="E29" s="11">
        <v>45000</v>
      </c>
      <c r="F29" s="11">
        <f>G29+H29</f>
        <v>289879</v>
      </c>
      <c r="G29" s="11">
        <v>202838</v>
      </c>
      <c r="H29" s="11">
        <v>87041</v>
      </c>
      <c r="I29" s="11">
        <v>52811</v>
      </c>
      <c r="J29" s="11">
        <v>0</v>
      </c>
      <c r="K29" s="11">
        <f>F29-I29-J29</f>
        <v>237068</v>
      </c>
    </row>
    <row r="30" spans="1:11" s="6" customFormat="1" ht="22.5" x14ac:dyDescent="0.25">
      <c r="A30" s="10" t="s">
        <v>74</v>
      </c>
      <c r="B30" s="10" t="s">
        <v>78</v>
      </c>
      <c r="C30" s="10" t="s">
        <v>79</v>
      </c>
      <c r="D30" s="11">
        <v>16000</v>
      </c>
      <c r="E30" s="11">
        <v>8000</v>
      </c>
      <c r="F30" s="11">
        <f>G30+H30</f>
        <v>46335</v>
      </c>
      <c r="G30" s="11">
        <v>24039</v>
      </c>
      <c r="H30" s="11">
        <v>22296</v>
      </c>
      <c r="I30" s="11">
        <v>2648</v>
      </c>
      <c r="J30" s="11">
        <v>0</v>
      </c>
      <c r="K30" s="11">
        <f>F30-I30-J30</f>
        <v>43687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200000</v>
      </c>
      <c r="E31" s="11">
        <v>100000</v>
      </c>
      <c r="F31" s="11">
        <f>G31+H31</f>
        <v>813043</v>
      </c>
      <c r="G31" s="11">
        <v>596399</v>
      </c>
      <c r="H31" s="11">
        <v>216644</v>
      </c>
      <c r="I31" s="11">
        <v>133150</v>
      </c>
      <c r="J31" s="11">
        <v>0</v>
      </c>
      <c r="K31" s="11">
        <f>F31-I31-J31</f>
        <v>679893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1000</v>
      </c>
      <c r="E32" s="11">
        <v>1000</v>
      </c>
      <c r="F32" s="11">
        <f>G32+H32</f>
        <v>8871</v>
      </c>
      <c r="G32" s="11">
        <v>1069</v>
      </c>
      <c r="H32" s="11">
        <v>7802</v>
      </c>
      <c r="I32" s="11">
        <v>7052</v>
      </c>
      <c r="J32" s="11">
        <v>0</v>
      </c>
      <c r="K32" s="11">
        <f>F32-I32-J32</f>
        <v>1819</v>
      </c>
    </row>
    <row r="33" spans="1:11" s="6" customFormat="1" x14ac:dyDescent="0.25">
      <c r="A33" s="10" t="s">
        <v>83</v>
      </c>
      <c r="B33" s="10" t="s">
        <v>87</v>
      </c>
      <c r="C33" s="10" t="s">
        <v>88</v>
      </c>
      <c r="D33" s="11">
        <v>70000</v>
      </c>
      <c r="E33" s="11">
        <v>50000</v>
      </c>
      <c r="F33" s="11">
        <f>G33+H33</f>
        <v>239637</v>
      </c>
      <c r="G33" s="11">
        <v>70520</v>
      </c>
      <c r="H33" s="11">
        <v>169117</v>
      </c>
      <c r="I33" s="11">
        <v>92459</v>
      </c>
      <c r="J33" s="11">
        <v>0</v>
      </c>
      <c r="K33" s="11">
        <f>F33-I33-J33</f>
        <v>147178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D35+D39</f>
        <v>4860500</v>
      </c>
      <c r="E34" s="11">
        <f>E35+E39</f>
        <v>2370900</v>
      </c>
      <c r="F34" s="11">
        <f>G34+H34</f>
        <v>2629435</v>
      </c>
      <c r="G34" s="11">
        <f>G35+G39</f>
        <v>172217</v>
      </c>
      <c r="H34" s="11">
        <f>H35+H39</f>
        <v>2457218</v>
      </c>
      <c r="I34" s="11">
        <f>I35+I39</f>
        <v>2375204</v>
      </c>
      <c r="J34" s="11">
        <f>J35+J39</f>
        <v>0</v>
      </c>
      <c r="K34" s="11">
        <f>F34-I34-J34</f>
        <v>254231</v>
      </c>
    </row>
    <row r="35" spans="1:11" s="6" customFormat="1" ht="22.5" x14ac:dyDescent="0.25">
      <c r="A35" s="10" t="s">
        <v>89</v>
      </c>
      <c r="B35" s="10" t="s">
        <v>93</v>
      </c>
      <c r="C35" s="10" t="s">
        <v>94</v>
      </c>
      <c r="D35" s="11">
        <f>+D36+D37+D38</f>
        <v>4772000</v>
      </c>
      <c r="E35" s="11">
        <f>+E36+E37+E38</f>
        <v>2323000</v>
      </c>
      <c r="F35" s="11">
        <f>G35+H35</f>
        <v>2323000</v>
      </c>
      <c r="G35" s="11">
        <f>+G36+G37+G38</f>
        <v>0</v>
      </c>
      <c r="H35" s="11">
        <f>+H36+H37+H38</f>
        <v>2323000</v>
      </c>
      <c r="I35" s="11">
        <f>+I36+I37+I38</f>
        <v>2323000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210</v>
      </c>
      <c r="B36" s="10" t="s">
        <v>96</v>
      </c>
      <c r="C36" s="10" t="s">
        <v>97</v>
      </c>
      <c r="D36" s="11">
        <v>2251000</v>
      </c>
      <c r="E36" s="11">
        <v>1043000</v>
      </c>
      <c r="F36" s="11">
        <f>G36+H36</f>
        <v>1043000</v>
      </c>
      <c r="G36" s="11">
        <v>0</v>
      </c>
      <c r="H36" s="11">
        <v>1043000</v>
      </c>
      <c r="I36" s="11">
        <v>1043000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211</v>
      </c>
      <c r="B37" s="10" t="s">
        <v>99</v>
      </c>
      <c r="C37" s="10" t="s">
        <v>100</v>
      </c>
      <c r="D37" s="11">
        <v>25000</v>
      </c>
      <c r="E37" s="11">
        <v>17000</v>
      </c>
      <c r="F37" s="11">
        <f>G37+H37</f>
        <v>17000</v>
      </c>
      <c r="G37" s="11">
        <v>0</v>
      </c>
      <c r="H37" s="11">
        <v>17000</v>
      </c>
      <c r="I37" s="11">
        <v>17000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102</v>
      </c>
      <c r="C38" s="10" t="s">
        <v>103</v>
      </c>
      <c r="D38" s="11">
        <v>2496000</v>
      </c>
      <c r="E38" s="11">
        <v>1263000</v>
      </c>
      <c r="F38" s="11">
        <f>G38+H38</f>
        <v>1263000</v>
      </c>
      <c r="G38" s="11">
        <v>0</v>
      </c>
      <c r="H38" s="11">
        <v>1263000</v>
      </c>
      <c r="I38" s="11">
        <v>1263000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212</v>
      </c>
      <c r="B39" s="10" t="s">
        <v>105</v>
      </c>
      <c r="C39" s="10" t="s">
        <v>106</v>
      </c>
      <c r="D39" s="11">
        <f>D40</f>
        <v>88500</v>
      </c>
      <c r="E39" s="11">
        <f>E40</f>
        <v>47900</v>
      </c>
      <c r="F39" s="11">
        <f>G39+H39</f>
        <v>306435</v>
      </c>
      <c r="G39" s="11">
        <f>G40</f>
        <v>172217</v>
      </c>
      <c r="H39" s="11">
        <f>H40</f>
        <v>134218</v>
      </c>
      <c r="I39" s="11">
        <f>I40</f>
        <v>52204</v>
      </c>
      <c r="J39" s="11">
        <f>J40</f>
        <v>0</v>
      </c>
      <c r="K39" s="11">
        <f>F39-I39-J39</f>
        <v>254231</v>
      </c>
    </row>
    <row r="40" spans="1:11" s="6" customFormat="1" ht="22.5" x14ac:dyDescent="0.25">
      <c r="A40" s="10" t="s">
        <v>213</v>
      </c>
      <c r="B40" s="10" t="s">
        <v>108</v>
      </c>
      <c r="C40" s="10" t="s">
        <v>109</v>
      </c>
      <c r="D40" s="11">
        <f>D41+D42</f>
        <v>88500</v>
      </c>
      <c r="E40" s="11">
        <f>E41+E42</f>
        <v>47900</v>
      </c>
      <c r="F40" s="11">
        <f>G40+H40</f>
        <v>306435</v>
      </c>
      <c r="G40" s="11">
        <f>G41+G42</f>
        <v>172217</v>
      </c>
      <c r="H40" s="11">
        <f>H41+H42</f>
        <v>134218</v>
      </c>
      <c r="I40" s="11">
        <f>I41+I42</f>
        <v>52204</v>
      </c>
      <c r="J40" s="11">
        <f>J41+J42</f>
        <v>0</v>
      </c>
      <c r="K40" s="11">
        <f>F40-I40-J40</f>
        <v>254231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87000</v>
      </c>
      <c r="E41" s="11">
        <v>47000</v>
      </c>
      <c r="F41" s="11">
        <f>G41+H41</f>
        <v>255541</v>
      </c>
      <c r="G41" s="11">
        <v>132923</v>
      </c>
      <c r="H41" s="11">
        <v>122618</v>
      </c>
      <c r="I41" s="11">
        <v>49749</v>
      </c>
      <c r="J41" s="11">
        <v>0</v>
      </c>
      <c r="K41" s="11">
        <f>F41-I41-J41</f>
        <v>205792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1500</v>
      </c>
      <c r="E42" s="11">
        <v>900</v>
      </c>
      <c r="F42" s="11">
        <f>G42+H42</f>
        <v>50894</v>
      </c>
      <c r="G42" s="11">
        <v>39294</v>
      </c>
      <c r="H42" s="11">
        <v>11600</v>
      </c>
      <c r="I42" s="11">
        <v>2455</v>
      </c>
      <c r="J42" s="11">
        <v>0</v>
      </c>
      <c r="K42" s="11">
        <f>F42-I42-J42</f>
        <v>48439</v>
      </c>
    </row>
    <row r="43" spans="1:11" s="6" customFormat="1" ht="22.5" x14ac:dyDescent="0.25">
      <c r="A43" s="10" t="s">
        <v>214</v>
      </c>
      <c r="B43" s="10" t="s">
        <v>117</v>
      </c>
      <c r="C43" s="10" t="s">
        <v>118</v>
      </c>
      <c r="D43" s="11">
        <f>D44</f>
        <v>9000</v>
      </c>
      <c r="E43" s="11">
        <f>E44</f>
        <v>6000</v>
      </c>
      <c r="F43" s="11">
        <f>G43+H43</f>
        <v>42732</v>
      </c>
      <c r="G43" s="11">
        <f>G44</f>
        <v>9409</v>
      </c>
      <c r="H43" s="11">
        <f>H44</f>
        <v>33323</v>
      </c>
      <c r="I43" s="11">
        <f>I44</f>
        <v>30432</v>
      </c>
      <c r="J43" s="11">
        <f>J44</f>
        <v>0</v>
      </c>
      <c r="K43" s="11">
        <f>F43-I43-J43</f>
        <v>12300</v>
      </c>
    </row>
    <row r="44" spans="1:11" s="6" customFormat="1" x14ac:dyDescent="0.25">
      <c r="A44" s="10" t="s">
        <v>215</v>
      </c>
      <c r="B44" s="10" t="s">
        <v>120</v>
      </c>
      <c r="C44" s="10" t="s">
        <v>121</v>
      </c>
      <c r="D44" s="11">
        <f>D45</f>
        <v>9000</v>
      </c>
      <c r="E44" s="11">
        <f>E45</f>
        <v>6000</v>
      </c>
      <c r="F44" s="11">
        <f>G44+H44</f>
        <v>42732</v>
      </c>
      <c r="G44" s="11">
        <f>G45</f>
        <v>9409</v>
      </c>
      <c r="H44" s="11">
        <f>H45</f>
        <v>33323</v>
      </c>
      <c r="I44" s="11">
        <f>I45</f>
        <v>30432</v>
      </c>
      <c r="J44" s="11">
        <f>J45</f>
        <v>0</v>
      </c>
      <c r="K44" s="11">
        <f>F44-I44-J44</f>
        <v>12300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v>9000</v>
      </c>
      <c r="E45" s="11">
        <v>6000</v>
      </c>
      <c r="F45" s="11">
        <f>G45+H45</f>
        <v>42732</v>
      </c>
      <c r="G45" s="11">
        <v>9409</v>
      </c>
      <c r="H45" s="11">
        <v>33323</v>
      </c>
      <c r="I45" s="11">
        <v>30432</v>
      </c>
      <c r="J45" s="11">
        <v>0</v>
      </c>
      <c r="K45" s="11">
        <f>F45-I45-J45</f>
        <v>12300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f>D47+D51</f>
        <v>872750</v>
      </c>
      <c r="E46" s="11">
        <f>E47+E51</f>
        <v>719650</v>
      </c>
      <c r="F46" s="11">
        <f>G46+H46</f>
        <v>1077751</v>
      </c>
      <c r="G46" s="11">
        <f>G47+G51</f>
        <v>829048</v>
      </c>
      <c r="H46" s="11">
        <f>H47+H51</f>
        <v>248703</v>
      </c>
      <c r="I46" s="11">
        <f>I47+I51</f>
        <v>201686</v>
      </c>
      <c r="J46" s="11">
        <f>J47+J51</f>
        <v>0</v>
      </c>
      <c r="K46" s="11">
        <f>F46-I46-J46</f>
        <v>876065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D48</f>
        <v>8000</v>
      </c>
      <c r="E47" s="11">
        <f>E48</f>
        <v>4000</v>
      </c>
      <c r="F47" s="11">
        <f>G47+H47</f>
        <v>25720</v>
      </c>
      <c r="G47" s="11">
        <f>G48</f>
        <v>8335</v>
      </c>
      <c r="H47" s="11">
        <f>H48</f>
        <v>17385</v>
      </c>
      <c r="I47" s="11">
        <f>I48</f>
        <v>18020</v>
      </c>
      <c r="J47" s="11">
        <f>J48</f>
        <v>0</v>
      </c>
      <c r="K47" s="11">
        <f>F47-I47-J47</f>
        <v>7700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+D49</f>
        <v>8000</v>
      </c>
      <c r="E48" s="11">
        <f>+E49</f>
        <v>4000</v>
      </c>
      <c r="F48" s="11">
        <f>G48+H48</f>
        <v>25720</v>
      </c>
      <c r="G48" s="11">
        <f>+G49</f>
        <v>8335</v>
      </c>
      <c r="H48" s="11">
        <f>+H49</f>
        <v>17385</v>
      </c>
      <c r="I48" s="11">
        <f>+I49</f>
        <v>18020</v>
      </c>
      <c r="J48" s="11">
        <f>+J49</f>
        <v>0</v>
      </c>
      <c r="K48" s="11">
        <f>F48-I48-J48</f>
        <v>7700</v>
      </c>
    </row>
    <row r="49" spans="1:12" s="6" customFormat="1" x14ac:dyDescent="0.25">
      <c r="A49" s="10" t="s">
        <v>216</v>
      </c>
      <c r="B49" s="10" t="s">
        <v>135</v>
      </c>
      <c r="C49" s="10" t="s">
        <v>136</v>
      </c>
      <c r="D49" s="11">
        <f>+D50</f>
        <v>8000</v>
      </c>
      <c r="E49" s="11">
        <f>+E50</f>
        <v>4000</v>
      </c>
      <c r="F49" s="11">
        <f>G49+H49</f>
        <v>25720</v>
      </c>
      <c r="G49" s="11">
        <f>+G50</f>
        <v>8335</v>
      </c>
      <c r="H49" s="11">
        <f>+H50</f>
        <v>17385</v>
      </c>
      <c r="I49" s="11">
        <f>+I50</f>
        <v>18020</v>
      </c>
      <c r="J49" s="11">
        <f>+J50</f>
        <v>0</v>
      </c>
      <c r="K49" s="11">
        <f>F49-I49-J49</f>
        <v>7700</v>
      </c>
    </row>
    <row r="50" spans="1:12" s="6" customFormat="1" ht="22.5" x14ac:dyDescent="0.25">
      <c r="A50" s="10" t="s">
        <v>134</v>
      </c>
      <c r="B50" s="10" t="s">
        <v>138</v>
      </c>
      <c r="C50" s="10" t="s">
        <v>139</v>
      </c>
      <c r="D50" s="11">
        <v>8000</v>
      </c>
      <c r="E50" s="11">
        <v>4000</v>
      </c>
      <c r="F50" s="11">
        <f>G50+H50</f>
        <v>25720</v>
      </c>
      <c r="G50" s="11">
        <v>8335</v>
      </c>
      <c r="H50" s="11">
        <v>17385</v>
      </c>
      <c r="I50" s="11">
        <v>18020</v>
      </c>
      <c r="J50" s="11">
        <v>0</v>
      </c>
      <c r="K50" s="11">
        <f>F50-I50-J50</f>
        <v>7700</v>
      </c>
    </row>
    <row r="51" spans="1:12" s="6" customFormat="1" ht="22.5" x14ac:dyDescent="0.25">
      <c r="A51" s="10" t="s">
        <v>217</v>
      </c>
      <c r="B51" s="10" t="s">
        <v>141</v>
      </c>
      <c r="C51" s="10" t="s">
        <v>142</v>
      </c>
      <c r="D51" s="11">
        <f>+D52+D55</f>
        <v>864750</v>
      </c>
      <c r="E51" s="11">
        <f>+E52+E55</f>
        <v>715650</v>
      </c>
      <c r="F51" s="11">
        <f>G51+H51</f>
        <v>1052031</v>
      </c>
      <c r="G51" s="11">
        <f>+G52+G55</f>
        <v>820713</v>
      </c>
      <c r="H51" s="11">
        <f>+H52+H55</f>
        <v>231318</v>
      </c>
      <c r="I51" s="11">
        <f>+I52+I55</f>
        <v>183666</v>
      </c>
      <c r="J51" s="11">
        <f>+J52+J55</f>
        <v>0</v>
      </c>
      <c r="K51" s="11">
        <f>F51-I51-J51</f>
        <v>868365</v>
      </c>
    </row>
    <row r="52" spans="1:12" s="6" customFormat="1" ht="22.5" x14ac:dyDescent="0.25">
      <c r="A52" s="10" t="s">
        <v>218</v>
      </c>
      <c r="B52" s="10" t="s">
        <v>144</v>
      </c>
      <c r="C52" s="10" t="s">
        <v>145</v>
      </c>
      <c r="D52" s="11">
        <f>D53</f>
        <v>546600</v>
      </c>
      <c r="E52" s="11">
        <f>E53</f>
        <v>327500</v>
      </c>
      <c r="F52" s="11">
        <f>G52+H52</f>
        <v>917080</v>
      </c>
      <c r="G52" s="11">
        <f>G53</f>
        <v>820713</v>
      </c>
      <c r="H52" s="11">
        <f>H53</f>
        <v>96367</v>
      </c>
      <c r="I52" s="11">
        <f>I53</f>
        <v>48715</v>
      </c>
      <c r="J52" s="11">
        <f>J53</f>
        <v>0</v>
      </c>
      <c r="K52" s="11">
        <f>F52-I52-J52</f>
        <v>868365</v>
      </c>
    </row>
    <row r="53" spans="1:12" s="6" customFormat="1" ht="22.5" x14ac:dyDescent="0.25">
      <c r="A53" s="10" t="s">
        <v>219</v>
      </c>
      <c r="B53" s="10" t="s">
        <v>147</v>
      </c>
      <c r="C53" s="10" t="s">
        <v>148</v>
      </c>
      <c r="D53" s="11">
        <f>D54</f>
        <v>546600</v>
      </c>
      <c r="E53" s="11">
        <f>E54</f>
        <v>327500</v>
      </c>
      <c r="F53" s="11">
        <f>G53+H53</f>
        <v>917080</v>
      </c>
      <c r="G53" s="11">
        <f>G54</f>
        <v>820713</v>
      </c>
      <c r="H53" s="11">
        <f>H54</f>
        <v>96367</v>
      </c>
      <c r="I53" s="11">
        <f>I54</f>
        <v>48715</v>
      </c>
      <c r="J53" s="11">
        <f>J54</f>
        <v>0</v>
      </c>
      <c r="K53" s="11">
        <f>F53-I53-J53</f>
        <v>868365</v>
      </c>
    </row>
    <row r="54" spans="1:12" s="6" customFormat="1" ht="22.5" x14ac:dyDescent="0.25">
      <c r="A54" s="10" t="s">
        <v>143</v>
      </c>
      <c r="B54" s="10" t="s">
        <v>150</v>
      </c>
      <c r="C54" s="10" t="s">
        <v>151</v>
      </c>
      <c r="D54" s="11">
        <v>546600</v>
      </c>
      <c r="E54" s="11">
        <v>327500</v>
      </c>
      <c r="F54" s="11">
        <f>G54+H54</f>
        <v>917080</v>
      </c>
      <c r="G54" s="11">
        <v>820713</v>
      </c>
      <c r="H54" s="11">
        <v>96367</v>
      </c>
      <c r="I54" s="11">
        <v>48715</v>
      </c>
      <c r="J54" s="11">
        <v>0</v>
      </c>
      <c r="K54" s="11">
        <f>F54-I54-J54</f>
        <v>868365</v>
      </c>
    </row>
    <row r="55" spans="1:12" s="6" customFormat="1" ht="22.5" x14ac:dyDescent="0.25">
      <c r="A55" s="10" t="s">
        <v>220</v>
      </c>
      <c r="B55" s="10" t="s">
        <v>153</v>
      </c>
      <c r="C55" s="10" t="s">
        <v>154</v>
      </c>
      <c r="D55" s="11">
        <f>D56+D57</f>
        <v>318150</v>
      </c>
      <c r="E55" s="11">
        <f>E56+E57</f>
        <v>388150</v>
      </c>
      <c r="F55" s="11">
        <f>G55+H55</f>
        <v>134951</v>
      </c>
      <c r="G55" s="11">
        <f>G56+G57</f>
        <v>0</v>
      </c>
      <c r="H55" s="11">
        <f>H56+H57</f>
        <v>134951</v>
      </c>
      <c r="I55" s="11">
        <f>I56+I57</f>
        <v>134951</v>
      </c>
      <c r="J55" s="11">
        <f>J56+J57</f>
        <v>0</v>
      </c>
      <c r="K55" s="11">
        <f>F55-I55-J55</f>
        <v>0</v>
      </c>
    </row>
    <row r="56" spans="1:12" s="6" customFormat="1" x14ac:dyDescent="0.25">
      <c r="A56" s="10" t="s">
        <v>221</v>
      </c>
      <c r="B56" s="10" t="s">
        <v>156</v>
      </c>
      <c r="C56" s="10" t="s">
        <v>157</v>
      </c>
      <c r="D56" s="11">
        <v>13100</v>
      </c>
      <c r="E56" s="11">
        <v>13100</v>
      </c>
      <c r="F56" s="11">
        <f>G56+H56</f>
        <v>13051</v>
      </c>
      <c r="G56" s="11">
        <v>0</v>
      </c>
      <c r="H56" s="11">
        <v>13051</v>
      </c>
      <c r="I56" s="11">
        <v>13051</v>
      </c>
      <c r="J56" s="11">
        <v>0</v>
      </c>
      <c r="K56" s="11">
        <f>F56-I56-J56</f>
        <v>0</v>
      </c>
    </row>
    <row r="57" spans="1:12" s="6" customFormat="1" ht="33" x14ac:dyDescent="0.25">
      <c r="A57" s="10" t="s">
        <v>222</v>
      </c>
      <c r="B57" s="10" t="s">
        <v>159</v>
      </c>
      <c r="C57" s="10" t="s">
        <v>160</v>
      </c>
      <c r="D57" s="11">
        <v>305050</v>
      </c>
      <c r="E57" s="11">
        <v>375050</v>
      </c>
      <c r="F57" s="11">
        <f>G57+H57</f>
        <v>121900</v>
      </c>
      <c r="G57" s="11">
        <v>0</v>
      </c>
      <c r="H57" s="11">
        <v>121900</v>
      </c>
      <c r="I57" s="11">
        <v>121900</v>
      </c>
      <c r="J57" s="11">
        <v>0</v>
      </c>
      <c r="K57" s="11">
        <f>F57-I57-J57</f>
        <v>0</v>
      </c>
    </row>
    <row r="58" spans="1:12" s="6" customFormat="1" x14ac:dyDescent="0.25">
      <c r="A58" s="10" t="s">
        <v>223</v>
      </c>
      <c r="B58" s="10" t="s">
        <v>165</v>
      </c>
      <c r="C58" s="10" t="s">
        <v>166</v>
      </c>
      <c r="D58" s="11">
        <f>D59</f>
        <v>211000</v>
      </c>
      <c r="E58" s="11">
        <f>E59</f>
        <v>61000</v>
      </c>
      <c r="F58" s="11">
        <f>G58+H58</f>
        <v>68892</v>
      </c>
      <c r="G58" s="11">
        <f>G59</f>
        <v>0</v>
      </c>
      <c r="H58" s="11">
        <f>H59</f>
        <v>68892</v>
      </c>
      <c r="I58" s="11">
        <f>I59</f>
        <v>68892</v>
      </c>
      <c r="J58" s="11">
        <f>J59</f>
        <v>0</v>
      </c>
      <c r="K58" s="11">
        <f>F58-I58-J58</f>
        <v>0</v>
      </c>
    </row>
    <row r="59" spans="1:12" s="6" customFormat="1" ht="22.5" x14ac:dyDescent="0.25">
      <c r="A59" s="10" t="s">
        <v>224</v>
      </c>
      <c r="B59" s="10" t="s">
        <v>168</v>
      </c>
      <c r="C59" s="10" t="s">
        <v>169</v>
      </c>
      <c r="D59" s="11">
        <f>D60</f>
        <v>211000</v>
      </c>
      <c r="E59" s="11">
        <f>E60</f>
        <v>61000</v>
      </c>
      <c r="F59" s="11">
        <f>G59+H59</f>
        <v>68892</v>
      </c>
      <c r="G59" s="11">
        <f>G60</f>
        <v>0</v>
      </c>
      <c r="H59" s="11">
        <f>H60</f>
        <v>68892</v>
      </c>
      <c r="I59" s="11">
        <f>I60</f>
        <v>68892</v>
      </c>
      <c r="J59" s="11">
        <f>J60</f>
        <v>0</v>
      </c>
      <c r="K59" s="11">
        <f>F59-I59-J59</f>
        <v>0</v>
      </c>
    </row>
    <row r="60" spans="1:12" s="6" customFormat="1" ht="96" x14ac:dyDescent="0.25">
      <c r="A60" s="10" t="s">
        <v>225</v>
      </c>
      <c r="B60" s="10" t="s">
        <v>171</v>
      </c>
      <c r="C60" s="10" t="s">
        <v>172</v>
      </c>
      <c r="D60" s="11">
        <f>+D61</f>
        <v>211000</v>
      </c>
      <c r="E60" s="11">
        <f>+E61</f>
        <v>61000</v>
      </c>
      <c r="F60" s="11">
        <f>G60+H60</f>
        <v>68892</v>
      </c>
      <c r="G60" s="11">
        <f>+G61</f>
        <v>0</v>
      </c>
      <c r="H60" s="11">
        <f>+H61</f>
        <v>68892</v>
      </c>
      <c r="I60" s="11">
        <f>+I61</f>
        <v>68892</v>
      </c>
      <c r="J60" s="11">
        <f>+J61</f>
        <v>0</v>
      </c>
      <c r="K60" s="11">
        <f>F60-I60-J60</f>
        <v>0</v>
      </c>
    </row>
    <row r="61" spans="1:12" s="6" customFormat="1" ht="43.5" x14ac:dyDescent="0.25">
      <c r="A61" s="10" t="s">
        <v>226</v>
      </c>
      <c r="B61" s="10" t="s">
        <v>174</v>
      </c>
      <c r="C61" s="10" t="s">
        <v>175</v>
      </c>
      <c r="D61" s="11">
        <v>211000</v>
      </c>
      <c r="E61" s="11">
        <v>61000</v>
      </c>
      <c r="F61" s="11">
        <f>G61+H61</f>
        <v>68892</v>
      </c>
      <c r="G61" s="11">
        <v>0</v>
      </c>
      <c r="H61" s="11">
        <v>68892</v>
      </c>
      <c r="I61" s="11">
        <v>68892</v>
      </c>
      <c r="J61" s="11">
        <v>0</v>
      </c>
      <c r="K61" s="11">
        <f>F61-I61-J61</f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200</v>
      </c>
      <c r="B63" s="13"/>
      <c r="C63" s="13"/>
      <c r="D63" s="13"/>
      <c r="E63" s="13" t="s">
        <v>202</v>
      </c>
      <c r="F63" s="13"/>
      <c r="G63" s="13"/>
      <c r="H63" s="13"/>
      <c r="I63" s="13" t="s">
        <v>203</v>
      </c>
      <c r="J63" s="13"/>
      <c r="K63" s="13"/>
      <c r="L63" s="13"/>
    </row>
    <row r="64" spans="1:12" x14ac:dyDescent="0.25">
      <c r="A64" s="3" t="s">
        <v>201</v>
      </c>
      <c r="B64" s="3"/>
      <c r="C64" s="3"/>
      <c r="D64" s="3"/>
      <c r="E64" s="3"/>
      <c r="F64" s="3"/>
      <c r="G64" s="3"/>
      <c r="H64" s="3"/>
      <c r="I64" s="3" t="s">
        <v>204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3">
    <mergeCell ref="A63:D63"/>
    <mergeCell ref="A64:D64"/>
    <mergeCell ref="E63:H63"/>
    <mergeCell ref="E64:H64"/>
    <mergeCell ref="I63:L63"/>
    <mergeCell ref="I64:L64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840AC-69B9-40C8-9DC0-F1F6EE48975A}">
  <dimension ref="A1:T5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227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228</v>
      </c>
      <c r="C12" s="10" t="s">
        <v>22</v>
      </c>
      <c r="D12" s="11">
        <f>D13+D18+D25</f>
        <v>6539350</v>
      </c>
      <c r="E12" s="11">
        <f>E13+E18+E25</f>
        <v>6028350</v>
      </c>
      <c r="F12" s="11">
        <f>G12+H12</f>
        <v>4719450</v>
      </c>
      <c r="G12" s="11">
        <f>G13+G18+G25</f>
        <v>0</v>
      </c>
      <c r="H12" s="11">
        <f>H13+H18+H25</f>
        <v>4719450</v>
      </c>
      <c r="I12" s="11">
        <f>I13+I18+I25</f>
        <v>4719450</v>
      </c>
      <c r="J12" s="11">
        <f>J13+J18+J25</f>
        <v>0</v>
      </c>
      <c r="K12" s="11">
        <f>F12-I12-J12</f>
        <v>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-305050</v>
      </c>
      <c r="E13" s="11">
        <f>+E14</f>
        <v>-375050</v>
      </c>
      <c r="F13" s="11">
        <f>G13+H13</f>
        <v>-121900</v>
      </c>
      <c r="G13" s="11">
        <f>+G14</f>
        <v>0</v>
      </c>
      <c r="H13" s="11">
        <f>+H14</f>
        <v>-121900</v>
      </c>
      <c r="I13" s="11">
        <f>+I14</f>
        <v>-121900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229</v>
      </c>
      <c r="B14" s="10" t="s">
        <v>126</v>
      </c>
      <c r="C14" s="10" t="s">
        <v>127</v>
      </c>
      <c r="D14" s="11">
        <f>+D15</f>
        <v>-305050</v>
      </c>
      <c r="E14" s="11">
        <f>+E15</f>
        <v>-375050</v>
      </c>
      <c r="F14" s="11">
        <f>G14+H14</f>
        <v>-121900</v>
      </c>
      <c r="G14" s="11">
        <f>+G15</f>
        <v>0</v>
      </c>
      <c r="H14" s="11">
        <f>+H15</f>
        <v>-121900</v>
      </c>
      <c r="I14" s="11">
        <f>+I15</f>
        <v>-121900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207</v>
      </c>
      <c r="B15" s="10" t="s">
        <v>141</v>
      </c>
      <c r="C15" s="10" t="s">
        <v>142</v>
      </c>
      <c r="D15" s="11">
        <f>+D16</f>
        <v>-305050</v>
      </c>
      <c r="E15" s="11">
        <f>+E16</f>
        <v>-375050</v>
      </c>
      <c r="F15" s="11">
        <f>G15+H15</f>
        <v>-121900</v>
      </c>
      <c r="G15" s="11">
        <f>+G16</f>
        <v>0</v>
      </c>
      <c r="H15" s="11">
        <f>+H16</f>
        <v>-121900</v>
      </c>
      <c r="I15" s="11">
        <f>+I16</f>
        <v>-121900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230</v>
      </c>
      <c r="B16" s="10" t="s">
        <v>153</v>
      </c>
      <c r="C16" s="10" t="s">
        <v>154</v>
      </c>
      <c r="D16" s="11">
        <f>+D17</f>
        <v>-305050</v>
      </c>
      <c r="E16" s="11">
        <f>+E17</f>
        <v>-375050</v>
      </c>
      <c r="F16" s="11">
        <f>G16+H16</f>
        <v>-121900</v>
      </c>
      <c r="G16" s="11">
        <f>+G17</f>
        <v>0</v>
      </c>
      <c r="H16" s="11">
        <f>+H17</f>
        <v>-121900</v>
      </c>
      <c r="I16" s="11">
        <f>+I17</f>
        <v>-121900</v>
      </c>
      <c r="J16" s="11">
        <f>+J17</f>
        <v>0</v>
      </c>
      <c r="K16" s="11">
        <f>F16-I16-J16</f>
        <v>0</v>
      </c>
    </row>
    <row r="17" spans="1:12" s="6" customFormat="1" x14ac:dyDescent="0.25">
      <c r="A17" s="10" t="s">
        <v>231</v>
      </c>
      <c r="B17" s="10" t="s">
        <v>162</v>
      </c>
      <c r="C17" s="10" t="s">
        <v>163</v>
      </c>
      <c r="D17" s="11">
        <v>-305050</v>
      </c>
      <c r="E17" s="11">
        <v>-375050</v>
      </c>
      <c r="F17" s="11">
        <f>G17+H17</f>
        <v>-121900</v>
      </c>
      <c r="G17" s="11">
        <v>0</v>
      </c>
      <c r="H17" s="11">
        <v>-121900</v>
      </c>
      <c r="I17" s="11">
        <v>-121900</v>
      </c>
      <c r="J17" s="11">
        <v>0</v>
      </c>
      <c r="K17" s="11">
        <f>F17-I17-J17</f>
        <v>0</v>
      </c>
    </row>
    <row r="18" spans="1:12" s="6" customFormat="1" x14ac:dyDescent="0.25">
      <c r="A18" s="10" t="s">
        <v>211</v>
      </c>
      <c r="B18" s="10" t="s">
        <v>165</v>
      </c>
      <c r="C18" s="10" t="s">
        <v>166</v>
      </c>
      <c r="D18" s="11">
        <f>D19</f>
        <v>6099400</v>
      </c>
      <c r="E18" s="11">
        <f>E19</f>
        <v>5658400</v>
      </c>
      <c r="F18" s="11">
        <f>G18+H18</f>
        <v>4224150</v>
      </c>
      <c r="G18" s="11">
        <f>G19</f>
        <v>0</v>
      </c>
      <c r="H18" s="11">
        <f>H19</f>
        <v>4224150</v>
      </c>
      <c r="I18" s="11">
        <f>I19</f>
        <v>4224150</v>
      </c>
      <c r="J18" s="11">
        <f>J19</f>
        <v>0</v>
      </c>
      <c r="K18" s="11">
        <f>F18-I18-J18</f>
        <v>0</v>
      </c>
    </row>
    <row r="19" spans="1:12" s="6" customFormat="1" ht="22.5" x14ac:dyDescent="0.25">
      <c r="A19" s="10" t="s">
        <v>98</v>
      </c>
      <c r="B19" s="10" t="s">
        <v>168</v>
      </c>
      <c r="C19" s="10" t="s">
        <v>169</v>
      </c>
      <c r="D19" s="11">
        <f>D20+D22</f>
        <v>6099400</v>
      </c>
      <c r="E19" s="11">
        <f>E20+E22</f>
        <v>5658400</v>
      </c>
      <c r="F19" s="11">
        <f>G19+H19</f>
        <v>4224150</v>
      </c>
      <c r="G19" s="11">
        <f>G20+G22</f>
        <v>0</v>
      </c>
      <c r="H19" s="11">
        <f>H20+H22</f>
        <v>4224150</v>
      </c>
      <c r="I19" s="11">
        <f>I20+I22</f>
        <v>4224150</v>
      </c>
      <c r="J19" s="11">
        <f>J20+J22</f>
        <v>0</v>
      </c>
      <c r="K19" s="11">
        <f>F19-I19-J19</f>
        <v>0</v>
      </c>
    </row>
    <row r="20" spans="1:12" s="6" customFormat="1" ht="96" x14ac:dyDescent="0.25">
      <c r="A20" s="10" t="s">
        <v>101</v>
      </c>
      <c r="B20" s="10" t="s">
        <v>171</v>
      </c>
      <c r="C20" s="10" t="s">
        <v>172</v>
      </c>
      <c r="D20" s="11">
        <f>+D21</f>
        <v>5579400</v>
      </c>
      <c r="E20" s="11">
        <f>+E21</f>
        <v>5234400</v>
      </c>
      <c r="F20" s="11">
        <f>G20+H20</f>
        <v>4206076</v>
      </c>
      <c r="G20" s="11">
        <f>+G21</f>
        <v>0</v>
      </c>
      <c r="H20" s="11">
        <f>+H21</f>
        <v>4206076</v>
      </c>
      <c r="I20" s="11">
        <f>+I21</f>
        <v>4206076</v>
      </c>
      <c r="J20" s="11">
        <f>+J21</f>
        <v>0</v>
      </c>
      <c r="K20" s="11">
        <f>F20-I20-J20</f>
        <v>0</v>
      </c>
    </row>
    <row r="21" spans="1:12" s="6" customFormat="1" ht="22.5" x14ac:dyDescent="0.25">
      <c r="A21" s="10" t="s">
        <v>232</v>
      </c>
      <c r="B21" s="10" t="s">
        <v>177</v>
      </c>
      <c r="C21" s="10" t="s">
        <v>178</v>
      </c>
      <c r="D21" s="11">
        <v>5579400</v>
      </c>
      <c r="E21" s="11">
        <v>5234400</v>
      </c>
      <c r="F21" s="11">
        <f>G21+H21</f>
        <v>4206076</v>
      </c>
      <c r="G21" s="11">
        <v>0</v>
      </c>
      <c r="H21" s="11">
        <v>4206076</v>
      </c>
      <c r="I21" s="11">
        <v>4206076</v>
      </c>
      <c r="J21" s="11">
        <v>0</v>
      </c>
      <c r="K21" s="11">
        <f>F21-I21-J21</f>
        <v>0</v>
      </c>
    </row>
    <row r="22" spans="1:12" s="6" customFormat="1" ht="33" x14ac:dyDescent="0.25">
      <c r="A22" s="10" t="s">
        <v>233</v>
      </c>
      <c r="B22" s="10" t="s">
        <v>180</v>
      </c>
      <c r="C22" s="10" t="s">
        <v>181</v>
      </c>
      <c r="D22" s="11">
        <f>+D23+D24</f>
        <v>520000</v>
      </c>
      <c r="E22" s="11">
        <f>+E23+E24</f>
        <v>424000</v>
      </c>
      <c r="F22" s="11">
        <f>G22+H22</f>
        <v>18074</v>
      </c>
      <c r="G22" s="11">
        <f>+G23+G24</f>
        <v>0</v>
      </c>
      <c r="H22" s="11">
        <f>+H23+H24</f>
        <v>18074</v>
      </c>
      <c r="I22" s="11">
        <f>+I23+I24</f>
        <v>18074</v>
      </c>
      <c r="J22" s="11">
        <f>+J23+J24</f>
        <v>0</v>
      </c>
      <c r="K22" s="11">
        <f>F22-I22-J22</f>
        <v>0</v>
      </c>
    </row>
    <row r="23" spans="1:12" s="6" customFormat="1" ht="22.5" x14ac:dyDescent="0.25">
      <c r="A23" s="10" t="s">
        <v>234</v>
      </c>
      <c r="B23" s="10" t="s">
        <v>183</v>
      </c>
      <c r="C23" s="10" t="s">
        <v>184</v>
      </c>
      <c r="D23" s="11">
        <v>520000</v>
      </c>
      <c r="E23" s="11">
        <v>424000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43.5" x14ac:dyDescent="0.25">
      <c r="A24" s="10" t="s">
        <v>158</v>
      </c>
      <c r="B24" s="10" t="s">
        <v>186</v>
      </c>
      <c r="C24" s="10" t="s">
        <v>187</v>
      </c>
      <c r="D24" s="11">
        <v>0</v>
      </c>
      <c r="E24" s="11">
        <v>0</v>
      </c>
      <c r="F24" s="11">
        <f>G24+H24</f>
        <v>18074</v>
      </c>
      <c r="G24" s="11">
        <v>0</v>
      </c>
      <c r="H24" s="11">
        <v>18074</v>
      </c>
      <c r="I24" s="11">
        <v>18074</v>
      </c>
      <c r="J24" s="11">
        <v>0</v>
      </c>
      <c r="K24" s="11">
        <f>F24-I24-J24</f>
        <v>0</v>
      </c>
    </row>
    <row r="25" spans="1:12" s="6" customFormat="1" ht="33" x14ac:dyDescent="0.25">
      <c r="A25" s="10" t="s">
        <v>235</v>
      </c>
      <c r="B25" s="10" t="s">
        <v>189</v>
      </c>
      <c r="C25" s="10" t="s">
        <v>190</v>
      </c>
      <c r="D25" s="11">
        <f>+D26</f>
        <v>745000</v>
      </c>
      <c r="E25" s="11">
        <f>+E26</f>
        <v>745000</v>
      </c>
      <c r="F25" s="11">
        <f>G25+H25</f>
        <v>617200</v>
      </c>
      <c r="G25" s="11">
        <f>+G26</f>
        <v>0</v>
      </c>
      <c r="H25" s="11">
        <f>+H26</f>
        <v>617200</v>
      </c>
      <c r="I25" s="11">
        <f>+I26</f>
        <v>617200</v>
      </c>
      <c r="J25" s="11">
        <f>+J26</f>
        <v>0</v>
      </c>
      <c r="K25" s="11">
        <f>F25-I25-J25</f>
        <v>0</v>
      </c>
    </row>
    <row r="26" spans="1:12" s="6" customFormat="1" x14ac:dyDescent="0.25">
      <c r="A26" s="10" t="s">
        <v>236</v>
      </c>
      <c r="B26" s="10" t="s">
        <v>192</v>
      </c>
      <c r="C26" s="10" t="s">
        <v>193</v>
      </c>
      <c r="D26" s="11">
        <f>D27+D28</f>
        <v>745000</v>
      </c>
      <c r="E26" s="11">
        <f>E27+E28</f>
        <v>745000</v>
      </c>
      <c r="F26" s="11">
        <f>G26+H26</f>
        <v>617200</v>
      </c>
      <c r="G26" s="11">
        <f>G27+G28</f>
        <v>0</v>
      </c>
      <c r="H26" s="11">
        <f>H27+H28</f>
        <v>617200</v>
      </c>
      <c r="I26" s="11">
        <f>I27+I28</f>
        <v>617200</v>
      </c>
      <c r="J26" s="11">
        <f>J27+J28</f>
        <v>0</v>
      </c>
      <c r="K26" s="11">
        <f>F26-I26-J26</f>
        <v>0</v>
      </c>
    </row>
    <row r="27" spans="1:12" s="6" customFormat="1" ht="22.5" x14ac:dyDescent="0.25">
      <c r="A27" s="10" t="s">
        <v>237</v>
      </c>
      <c r="B27" s="10" t="s">
        <v>195</v>
      </c>
      <c r="C27" s="10" t="s">
        <v>196</v>
      </c>
      <c r="D27" s="11">
        <v>745000</v>
      </c>
      <c r="E27" s="11">
        <v>745000</v>
      </c>
      <c r="F27" s="11">
        <f>G27+H27</f>
        <v>0</v>
      </c>
      <c r="G27" s="11">
        <v>0</v>
      </c>
      <c r="H27" s="11">
        <v>0</v>
      </c>
      <c r="I27" s="11">
        <v>0</v>
      </c>
      <c r="J27" s="11">
        <v>0</v>
      </c>
      <c r="K27" s="11">
        <f>F27-I27-J27</f>
        <v>0</v>
      </c>
    </row>
    <row r="28" spans="1:12" s="6" customFormat="1" x14ac:dyDescent="0.25">
      <c r="A28" s="10" t="s">
        <v>238</v>
      </c>
      <c r="B28" s="10" t="s">
        <v>198</v>
      </c>
      <c r="C28" s="10" t="s">
        <v>199</v>
      </c>
      <c r="D28" s="11">
        <v>0</v>
      </c>
      <c r="E28" s="11">
        <v>0</v>
      </c>
      <c r="F28" s="11">
        <f>G28+H28</f>
        <v>617200</v>
      </c>
      <c r="G28" s="11">
        <v>0</v>
      </c>
      <c r="H28" s="11">
        <v>617200</v>
      </c>
      <c r="I28" s="11">
        <v>617200</v>
      </c>
      <c r="J28" s="11">
        <v>0</v>
      </c>
      <c r="K28" s="11">
        <f>F28-I28-J28</f>
        <v>0</v>
      </c>
    </row>
    <row r="29" spans="1:12" s="6" customFormat="1" x14ac:dyDescent="0.25">
      <c r="A29" s="8"/>
      <c r="B29" s="8"/>
      <c r="C29" s="8"/>
      <c r="D29" s="9"/>
      <c r="E29" s="9"/>
      <c r="F29" s="9"/>
      <c r="G29" s="9"/>
      <c r="H29" s="9"/>
      <c r="I29" s="9"/>
      <c r="J29" s="9"/>
      <c r="K29" s="9"/>
    </row>
    <row r="30" spans="1:12" x14ac:dyDescent="0.25">
      <c r="A30" s="13" t="s">
        <v>200</v>
      </c>
      <c r="B30" s="13"/>
      <c r="C30" s="13"/>
      <c r="D30" s="13"/>
      <c r="E30" s="13" t="s">
        <v>202</v>
      </c>
      <c r="F30" s="13"/>
      <c r="G30" s="13"/>
      <c r="H30" s="13"/>
      <c r="I30" s="13" t="s">
        <v>203</v>
      </c>
      <c r="J30" s="13"/>
      <c r="K30" s="13"/>
      <c r="L30" s="13"/>
    </row>
    <row r="31" spans="1:12" x14ac:dyDescent="0.25">
      <c r="A31" s="3" t="s">
        <v>201</v>
      </c>
      <c r="B31" s="3"/>
      <c r="C31" s="3"/>
      <c r="D31" s="3"/>
      <c r="E31" s="3"/>
      <c r="F31" s="3"/>
      <c r="G31" s="3"/>
      <c r="H31" s="3"/>
      <c r="I31" s="3" t="s">
        <v>204</v>
      </c>
      <c r="J31" s="3"/>
      <c r="K31" s="3"/>
      <c r="L31" s="3"/>
    </row>
    <row r="59" spans="1:20" x14ac:dyDescent="0.25">
      <c r="A59" s="12"/>
      <c r="B59" s="12"/>
      <c r="C59" s="12"/>
      <c r="D59" s="12"/>
      <c r="I59" s="12"/>
      <c r="J59" s="12"/>
      <c r="K59" s="12"/>
      <c r="L59" s="12"/>
      <c r="Q59" s="12"/>
      <c r="R59" s="12"/>
      <c r="S59" s="12"/>
      <c r="T59" s="12"/>
    </row>
  </sheetData>
  <mergeCells count="23">
    <mergeCell ref="A30:D30"/>
    <mergeCell ref="A31:D31"/>
    <mergeCell ref="E30:H30"/>
    <mergeCell ref="E31:H31"/>
    <mergeCell ref="I30:L30"/>
    <mergeCell ref="I31:L31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2022-08-10T09:47:50Z</dcterms:created>
  <dcterms:modified xsi:type="dcterms:W3CDTF">2022-08-10T09:48:08Z</dcterms:modified>
</cp:coreProperties>
</file>