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13105FD3-BB98-4CCB-9FD5-D39663D4E0A2}" xr6:coauthVersionLast="43" xr6:coauthVersionMax="43" xr10:uidLastSave="{00000000-0000-0000-0000-000000000000}"/>
  <bookViews>
    <workbookView xWindow="735" yWindow="735" windowWidth="15375" windowHeight="7875" activeTab="2" xr2:uid="{2827ABCA-5E16-4AE5-B496-ACF13E9D7956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20" i="3"/>
  <c r="D19" i="3" s="1"/>
  <c r="D18" i="3" s="1"/>
  <c r="E20" i="3"/>
  <c r="E19" i="3" s="1"/>
  <c r="E18" i="3" s="1"/>
  <c r="G20" i="3"/>
  <c r="G19" i="3" s="1"/>
  <c r="H20" i="3"/>
  <c r="F20" i="3" s="1"/>
  <c r="K20" i="3" s="1"/>
  <c r="I20" i="3"/>
  <c r="I19" i="3" s="1"/>
  <c r="I18" i="3" s="1"/>
  <c r="J20" i="3"/>
  <c r="J19" i="3" s="1"/>
  <c r="J18" i="3" s="1"/>
  <c r="F21" i="3"/>
  <c r="K21" i="3"/>
  <c r="D22" i="3"/>
  <c r="E22" i="3"/>
  <c r="G22" i="3"/>
  <c r="F22" i="3" s="1"/>
  <c r="K22" i="3" s="1"/>
  <c r="H22" i="3"/>
  <c r="I22" i="3"/>
  <c r="J22" i="3"/>
  <c r="F23" i="3"/>
  <c r="K23" i="3" s="1"/>
  <c r="D25" i="3"/>
  <c r="D24" i="3" s="1"/>
  <c r="E25" i="3"/>
  <c r="E24" i="3" s="1"/>
  <c r="G25" i="3"/>
  <c r="G24" i="3" s="1"/>
  <c r="H25" i="3"/>
  <c r="F25" i="3" s="1"/>
  <c r="K25" i="3" s="1"/>
  <c r="I25" i="3"/>
  <c r="I24" i="3" s="1"/>
  <c r="J25" i="3"/>
  <c r="J24" i="3" s="1"/>
  <c r="F26" i="3"/>
  <c r="K26" i="3"/>
  <c r="F27" i="3"/>
  <c r="K27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K27" i="2" s="1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F34" i="2" s="1"/>
  <c r="K34" i="2" s="1"/>
  <c r="H34" i="2"/>
  <c r="I34" i="2"/>
  <c r="I33" i="2" s="1"/>
  <c r="J34" i="2"/>
  <c r="F35" i="2"/>
  <c r="K35" i="2" s="1"/>
  <c r="F36" i="2"/>
  <c r="K36" i="2"/>
  <c r="F37" i="2"/>
  <c r="K37" i="2" s="1"/>
  <c r="D39" i="2"/>
  <c r="D38" i="2" s="1"/>
  <c r="E39" i="2"/>
  <c r="E38" i="2" s="1"/>
  <c r="G39" i="2"/>
  <c r="G38" i="2" s="1"/>
  <c r="H39" i="2"/>
  <c r="F39" i="2" s="1"/>
  <c r="K39" i="2" s="1"/>
  <c r="I39" i="2"/>
  <c r="I38" i="2" s="1"/>
  <c r="J39" i="2"/>
  <c r="J38" i="2" s="1"/>
  <c r="F40" i="2"/>
  <c r="K40" i="2"/>
  <c r="F41" i="2"/>
  <c r="K41" i="2" s="1"/>
  <c r="D43" i="2"/>
  <c r="D42" i="2" s="1"/>
  <c r="E43" i="2"/>
  <c r="E42" i="2" s="1"/>
  <c r="G43" i="2"/>
  <c r="G42" i="2" s="1"/>
  <c r="H43" i="2"/>
  <c r="F43" i="2" s="1"/>
  <c r="K43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2" i="2"/>
  <c r="D51" i="2" s="1"/>
  <c r="D50" i="2" s="1"/>
  <c r="E52" i="2"/>
  <c r="E51" i="2" s="1"/>
  <c r="E50" i="2" s="1"/>
  <c r="G52" i="2"/>
  <c r="G51" i="2" s="1"/>
  <c r="H52" i="2"/>
  <c r="F52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H54" i="2"/>
  <c r="I54" i="2"/>
  <c r="J54" i="2"/>
  <c r="K54" i="2"/>
  <c r="F55" i="2"/>
  <c r="K55" i="2" s="1"/>
  <c r="F56" i="2"/>
  <c r="K56" i="2"/>
  <c r="D59" i="2"/>
  <c r="D58" i="2" s="1"/>
  <c r="D57" i="2" s="1"/>
  <c r="E59" i="2"/>
  <c r="E58" i="2" s="1"/>
  <c r="E57" i="2" s="1"/>
  <c r="G59" i="2"/>
  <c r="F59" i="2" s="1"/>
  <c r="K59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 s="1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D34" i="1" s="1"/>
  <c r="E35" i="1"/>
  <c r="E34" i="1" s="1"/>
  <c r="G35" i="1"/>
  <c r="H35" i="1"/>
  <c r="I35" i="1"/>
  <c r="I34" i="1" s="1"/>
  <c r="J35" i="1"/>
  <c r="J34" i="1" s="1"/>
  <c r="F36" i="1"/>
  <c r="K36" i="1" s="1"/>
  <c r="F37" i="1"/>
  <c r="K37" i="1"/>
  <c r="F38" i="1"/>
  <c r="K38" i="1" s="1"/>
  <c r="D40" i="1"/>
  <c r="D39" i="1" s="1"/>
  <c r="E40" i="1"/>
  <c r="E39" i="1" s="1"/>
  <c r="G40" i="1"/>
  <c r="G39" i="1" s="1"/>
  <c r="H40" i="1"/>
  <c r="F40" i="1" s="1"/>
  <c r="K40" i="1" s="1"/>
  <c r="I40" i="1"/>
  <c r="I39" i="1" s="1"/>
  <c r="J40" i="1"/>
  <c r="J39" i="1" s="1"/>
  <c r="F41" i="1"/>
  <c r="K41" i="1"/>
  <c r="F42" i="1"/>
  <c r="K42" i="1" s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E46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 s="1"/>
  <c r="D53" i="1"/>
  <c r="D52" i="1" s="1"/>
  <c r="D51" i="1" s="1"/>
  <c r="E53" i="1"/>
  <c r="E52" i="1" s="1"/>
  <c r="E51" i="1" s="1"/>
  <c r="G53" i="1"/>
  <c r="G52" i="1" s="1"/>
  <c r="H53" i="1"/>
  <c r="F53" i="1" s="1"/>
  <c r="K53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 s="1"/>
  <c r="D61" i="1"/>
  <c r="D60" i="1" s="1"/>
  <c r="D59" i="1" s="1"/>
  <c r="E61" i="1"/>
  <c r="E60" i="1" s="1"/>
  <c r="E59" i="1" s="1"/>
  <c r="G61" i="1"/>
  <c r="G60" i="1" s="1"/>
  <c r="H61" i="1"/>
  <c r="F61" i="1" s="1"/>
  <c r="K61" i="1" s="1"/>
  <c r="I61" i="1"/>
  <c r="I60" i="1" s="1"/>
  <c r="I59" i="1" s="1"/>
  <c r="J61" i="1"/>
  <c r="J60" i="1" s="1"/>
  <c r="J59" i="1" s="1"/>
  <c r="F62" i="1"/>
  <c r="K62" i="1"/>
  <c r="F63" i="1"/>
  <c r="K63" i="1" s="1"/>
  <c r="D64" i="1"/>
  <c r="E64" i="1"/>
  <c r="G64" i="1"/>
  <c r="H64" i="1"/>
  <c r="F64" i="1" s="1"/>
  <c r="K64" i="1" s="1"/>
  <c r="I64" i="1"/>
  <c r="J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 s="1"/>
  <c r="F69" i="1"/>
  <c r="K69" i="1"/>
  <c r="G18" i="3" l="1"/>
  <c r="J12" i="3"/>
  <c r="E12" i="3"/>
  <c r="I12" i="3"/>
  <c r="D12" i="3"/>
  <c r="G15" i="3"/>
  <c r="H24" i="3"/>
  <c r="F24" i="3" s="1"/>
  <c r="K24" i="3" s="1"/>
  <c r="H19" i="3"/>
  <c r="H18" i="3" s="1"/>
  <c r="H12" i="3" s="1"/>
  <c r="J45" i="2"/>
  <c r="G58" i="2"/>
  <c r="I45" i="2"/>
  <c r="K52" i="2"/>
  <c r="J14" i="2"/>
  <c r="J13" i="2" s="1"/>
  <c r="J12" i="2" s="1"/>
  <c r="E45" i="2"/>
  <c r="D45" i="2"/>
  <c r="G22" i="2"/>
  <c r="G50" i="2"/>
  <c r="F50" i="2" s="1"/>
  <c r="K50" i="2" s="1"/>
  <c r="J33" i="2"/>
  <c r="E33" i="2"/>
  <c r="E14" i="2" s="1"/>
  <c r="E13" i="2" s="1"/>
  <c r="E12" i="2" s="1"/>
  <c r="I14" i="2"/>
  <c r="I13" i="2" s="1"/>
  <c r="I12" i="2" s="1"/>
  <c r="D14" i="2"/>
  <c r="G47" i="2"/>
  <c r="G33" i="2"/>
  <c r="H42" i="2"/>
  <c r="F42" i="2" s="1"/>
  <c r="K42" i="2" s="1"/>
  <c r="H23" i="2"/>
  <c r="H22" i="2" s="1"/>
  <c r="G16" i="2"/>
  <c r="H51" i="2"/>
  <c r="H50" i="2" s="1"/>
  <c r="H45" i="2" s="1"/>
  <c r="H38" i="2"/>
  <c r="H33" i="2" s="1"/>
  <c r="I46" i="1"/>
  <c r="D46" i="1"/>
  <c r="H34" i="1"/>
  <c r="H15" i="1" s="1"/>
  <c r="G16" i="1"/>
  <c r="F17" i="1"/>
  <c r="K17" i="1" s="1"/>
  <c r="F60" i="1"/>
  <c r="K60" i="1" s="1"/>
  <c r="G59" i="1"/>
  <c r="G34" i="1"/>
  <c r="J15" i="1"/>
  <c r="J14" i="1" s="1"/>
  <c r="E15" i="1"/>
  <c r="E14" i="1" s="1"/>
  <c r="G51" i="1"/>
  <c r="F48" i="1"/>
  <c r="K48" i="1" s="1"/>
  <c r="G47" i="1"/>
  <c r="I15" i="1"/>
  <c r="I14" i="1" s="1"/>
  <c r="D15" i="1"/>
  <c r="D14" i="1" s="1"/>
  <c r="H43" i="1"/>
  <c r="F43" i="1" s="1"/>
  <c r="K43" i="1" s="1"/>
  <c r="H39" i="1"/>
  <c r="F39" i="1" s="1"/>
  <c r="K39" i="1" s="1"/>
  <c r="F35" i="1"/>
  <c r="K35" i="1" s="1"/>
  <c r="F18" i="1"/>
  <c r="K18" i="1" s="1"/>
  <c r="H52" i="1"/>
  <c r="H51" i="1" s="1"/>
  <c r="H46" i="1" s="1"/>
  <c r="F49" i="1"/>
  <c r="K49" i="1" s="1"/>
  <c r="G24" i="1"/>
  <c r="G66" i="1"/>
  <c r="F66" i="1" s="1"/>
  <c r="K66" i="1" s="1"/>
  <c r="H60" i="1"/>
  <c r="H59" i="1" s="1"/>
  <c r="F18" i="3" l="1"/>
  <c r="K18" i="3" s="1"/>
  <c r="F15" i="3"/>
  <c r="K15" i="3" s="1"/>
  <c r="G14" i="3"/>
  <c r="F19" i="3"/>
  <c r="K19" i="3" s="1"/>
  <c r="H14" i="2"/>
  <c r="H13" i="2" s="1"/>
  <c r="H12" i="2" s="1"/>
  <c r="F33" i="2"/>
  <c r="K33" i="2" s="1"/>
  <c r="F51" i="2"/>
  <c r="K51" i="2" s="1"/>
  <c r="F38" i="2"/>
  <c r="K38" i="2" s="1"/>
  <c r="F58" i="2"/>
  <c r="K58" i="2" s="1"/>
  <c r="G57" i="2"/>
  <c r="F57" i="2" s="1"/>
  <c r="K57" i="2" s="1"/>
  <c r="F16" i="2"/>
  <c r="K16" i="2" s="1"/>
  <c r="G15" i="2"/>
  <c r="F47" i="2"/>
  <c r="K47" i="2" s="1"/>
  <c r="G46" i="2"/>
  <c r="F22" i="2"/>
  <c r="K22" i="2" s="1"/>
  <c r="D13" i="2"/>
  <c r="D12" i="2" s="1"/>
  <c r="F23" i="2"/>
  <c r="K23" i="2" s="1"/>
  <c r="H14" i="1"/>
  <c r="F24" i="1"/>
  <c r="K24" i="1" s="1"/>
  <c r="G23" i="1"/>
  <c r="F23" i="1" s="1"/>
  <c r="K23" i="1" s="1"/>
  <c r="I12" i="1"/>
  <c r="I13" i="1"/>
  <c r="F51" i="1"/>
  <c r="K51" i="1" s="1"/>
  <c r="F34" i="1"/>
  <c r="K34" i="1" s="1"/>
  <c r="J12" i="1"/>
  <c r="J13" i="1"/>
  <c r="F52" i="1"/>
  <c r="K52" i="1" s="1"/>
  <c r="D12" i="1"/>
  <c r="D13" i="1"/>
  <c r="F47" i="1"/>
  <c r="K47" i="1" s="1"/>
  <c r="G46" i="1"/>
  <c r="F46" i="1" s="1"/>
  <c r="K46" i="1" s="1"/>
  <c r="E12" i="1"/>
  <c r="E13" i="1"/>
  <c r="F59" i="1"/>
  <c r="K59" i="1" s="1"/>
  <c r="F16" i="1"/>
  <c r="K16" i="1" s="1"/>
  <c r="G15" i="1"/>
  <c r="F14" i="3" l="1"/>
  <c r="K14" i="3" s="1"/>
  <c r="G13" i="3"/>
  <c r="F46" i="2"/>
  <c r="K46" i="2" s="1"/>
  <c r="G45" i="2"/>
  <c r="F45" i="2" s="1"/>
  <c r="K45" i="2" s="1"/>
  <c r="G14" i="2"/>
  <c r="F15" i="2"/>
  <c r="K15" i="2" s="1"/>
  <c r="G14" i="1"/>
  <c r="F15" i="1"/>
  <c r="K15" i="1" s="1"/>
  <c r="H12" i="1"/>
  <c r="H13" i="1"/>
  <c r="F13" i="3" l="1"/>
  <c r="K13" i="3" s="1"/>
  <c r="G12" i="3"/>
  <c r="F12" i="3" s="1"/>
  <c r="K12" i="3" s="1"/>
  <c r="G13" i="2"/>
  <c r="F14" i="2"/>
  <c r="K14" i="2" s="1"/>
  <c r="G13" i="1"/>
  <c r="F13" i="1" s="1"/>
  <c r="K13" i="1" s="1"/>
  <c r="F14" i="1"/>
  <c r="K14" i="1" s="1"/>
  <c r="G12" i="1"/>
  <c r="F12" i="1" s="1"/>
  <c r="K12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<sst xmlns="http://schemas.openxmlformats.org/spreadsheetml/2006/main" count="444" uniqueCount="233">
  <si>
    <t>CENTRALIZAT</t>
  </si>
  <si>
    <t>CUI: 4446627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</si>
  <si>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</si>
  <si>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</si>
  <si>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</si>
  <si>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</si>
  <si>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</si>
  <si>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</si>
  <si>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</si>
  <si>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</si>
  <si>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</si>
  <si>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</si>
  <si>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</si>
  <si>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</si>
  <si>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</si>
  <si>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</si>
  <si>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</si>
  <si>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</si>
  <si>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</si>
  <si>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</si>
  <si>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</si>
  <si>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</si>
  <si>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</si>
  <si>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</si>
  <si>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</si>
  <si>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</si>
  <si>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</si>
  <si>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</si>
  <si>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</si>
  <si>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</si>
  <si>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</si>
  <si>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</si>
  <si>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</si>
  <si>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</si>
  <si>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</si>
  <si>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</si>
  <si>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</si>
  <si>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</si>
  <si>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</si>
  <si>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</si>
  <si>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</si>
  <si>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</si>
  <si>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</si>
  <si>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</si>
  <si>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</si>
  <si>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</si>
  <si>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</si>
  <si>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</si>
  <si>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</si>
  <si>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</si>
  <si>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</si>
  <si>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</si>
  <si>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</si>
  <si>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</si>
  <si>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</si>
  <si>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</si>
  <si>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</si>
  <si>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</si>
  <si>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</si>
  <si>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</si>
  <si>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</si>
  <si>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</si>
  <si>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</si>
  <si>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</si>
  <si>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</si>
  <si>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</si>
  <si>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</si>
  <si>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</si>
  <si>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</si>
  <si>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</si>
  <si>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</si>
  <si>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</si>
  <si>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</si>
  <si>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</si>
  <si>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</si>
  <si>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</si>
  <si>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</si>
  <si>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</si>
  <si>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</si>
  <si>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</si>
  <si>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</si>
  <si>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</si>
  <si>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</si>
  <si>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</si>
  <si>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</si>
  <si>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</si>
  <si>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</si>
  <si>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</si>
  <si>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</si>
  <si>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</si>
  <si>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</si>
  <si>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</si>
  <si>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</si>
  <si>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</si>
  <si>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</si>
  <si>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</si>
  <si>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</si>
  <si>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</si>
  <si>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</si>
  <si>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</si>
  <si>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</si>
  <si>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</si>
  <si>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</si>
  <si>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</si>
  <si>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</si>
  <si>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</si>
  <si>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</si>
  <si>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</si>
  <si>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</si>
  <si>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</si>
  <si>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</si>
  <si>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</si>
  <si>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</si>
  <si>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</si>
  <si>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</si>
  <si>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</si>
  <si>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</si>
  <si>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</si>
  <si>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</si>
  <si>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</si>
  <si>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</si>
  <si>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</si>
  <si>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</si>
  <si>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</si>
  <si>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</si>
  <si>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</si>
  <si>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</si>
  <si>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</si>
  <si>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</si>
  <si>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</si>
  <si>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</si>
  <si>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</si>
  <si>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</si>
  <si>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</si>
  <si>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</si>
  <si>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</si>
  <si>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</si>
  <si>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</si>
  <si>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</si>
  <si>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</si>
  <si>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</si>
  <si>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</si>
  <si>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</si>
  <si>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</si>
  <si>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</si>
  <si>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</si>
  <si>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</si>
  <si>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</si>
  <si>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</si>
  <si>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</si>
  <si>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</si>
  <si>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</si>
  <si>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</si>
  <si>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</si>
  <si>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</si>
  <si>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</si>
  <si>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</si>
  <si>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</si>
  <si>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</si>
  <si>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</si>
  <si>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</si>
  <si>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</si>
  <si>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</si>
  <si>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</si>
  <si>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</si>
  <si>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</si>
  <si>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</si>
  <si>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</si>
  <si>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</si>
  <si>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</si>
  <si>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</si>
  <si>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</si>
  <si>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</si>
  <si>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</si>
  <si>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</si>
  <si>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</si>
  <si>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</si>
  <si>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</si>
  <si>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</si>
  <si>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</si>
  <si>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</si>
  <si>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</si>
  <si>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320</t>
  </si>
  <si>
    <t>Sume primite de la UE/alti donatori in contul platilor efectuate si prefinantari aferente cadrului financiar 2014-2020</t>
  </si>
  <si>
    <t>48.02</t>
  </si>
  <si>
    <t>345</t>
  </si>
  <si>
    <t>Instrumentul European de Vecinatate (ENI)</t>
  </si>
  <si>
    <t>48.02.12</t>
  </si>
  <si>
    <t>346</t>
  </si>
  <si>
    <t xml:space="preserve">  Sume primite in contul platilor efectuate in anul curent</t>
  </si>
  <si>
    <t>48.02.12.01</t>
  </si>
  <si>
    <t>348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</si>
  <si>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</si>
  <si>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</si>
  <si>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</si>
  <si>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</si>
  <si>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</si>
  <si>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</si>
  <si>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</si>
  <si>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</si>
  <si>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</si>
  <si>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</si>
  <si>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</si>
  <si>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</si>
  <si>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</si>
  <si>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</si>
  <si>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</si>
  <si>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</si>
  <si>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</si>
  <si>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</si>
  <si>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</si>
  <si>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</si>
  <si>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</si>
  <si>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</si>
  <si>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99</t>
  </si>
  <si>
    <t>100</t>
  </si>
  <si>
    <t>101</t>
  </si>
  <si>
    <t>114</t>
  </si>
  <si>
    <t>115</t>
  </si>
  <si>
    <t>116</t>
  </si>
  <si>
    <t>121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</si>
  <si>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</si>
  <si>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</si>
  <si>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</si>
  <si>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</si>
  <si>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</si>
  <si>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</si>
  <si>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</si>
  <si>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106</t>
  </si>
  <si>
    <t>184</t>
  </si>
  <si>
    <t>209</t>
  </si>
  <si>
    <t>210</t>
  </si>
  <si>
    <t>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</si>
</sst>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DA2F3-97E8-4ACC-A18E-D9FADD60D6EE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D14+D59+D66</f>
        <v>12567600</v>
      </c>
      <c r="E12" s="11">
        <f>E14+E59+E66</f>
        <v>4958500</v>
      </c>
      <c r="F12" s="11">
        <f>G12+H12</f>
        <v>6939438</v>
      </c>
      <c r="G12" s="11">
        <f>G14+G59+G66</f>
        <v>1966508</v>
      </c>
      <c r="H12" s="11">
        <f>H14+H59+H66</f>
        <v>4972930</v>
      </c>
      <c r="I12" s="11">
        <f>I14+I59+I66</f>
        <v>4548123</v>
      </c>
      <c r="J12" s="11">
        <f>J14+J59+J66</f>
        <v>0</v>
      </c>
      <c r="K12" s="11">
        <f>F12-I12-J12</f>
        <v>2391315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D14-D35-D55</f>
        <v>1939100</v>
      </c>
      <c r="E13" s="11">
        <f>E14-E35-E55</f>
        <v>590750</v>
      </c>
      <c r="F13" s="11">
        <f>G13+H13</f>
        <v>2924547</v>
      </c>
      <c r="G13" s="11">
        <f>G14-G35-G55</f>
        <v>1966508</v>
      </c>
      <c r="H13" s="11">
        <f>H14-H35-H55</f>
        <v>958039</v>
      </c>
      <c r="I13" s="11">
        <f>I14-I35-I55</f>
        <v>533232</v>
      </c>
      <c r="J13" s="11">
        <f>J14-J35-J55</f>
        <v>0</v>
      </c>
      <c r="K13" s="11">
        <f>F13-I13-J13</f>
        <v>2391315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6845200</v>
      </c>
      <c r="E14" s="11">
        <f>E15+E46</f>
        <v>1724850</v>
      </c>
      <c r="F14" s="11">
        <f>G14+H14</f>
        <v>4058598</v>
      </c>
      <c r="G14" s="11">
        <f>G15+G46</f>
        <v>1966508</v>
      </c>
      <c r="H14" s="11">
        <f>H15+H46</f>
        <v>2092090</v>
      </c>
      <c r="I14" s="11">
        <f>I15+I46</f>
        <v>1667283</v>
      </c>
      <c r="J14" s="11">
        <f>J15+J46</f>
        <v>0</v>
      </c>
      <c r="K14" s="11">
        <f>F14-I14-J14</f>
        <v>2391315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D16+D23+D34+D43</f>
        <v>6277500</v>
      </c>
      <c r="E15" s="11">
        <f>E16+E23+E34+E43</f>
        <v>1550850</v>
      </c>
      <c r="F15" s="11">
        <f>G15+H15</f>
        <v>3113252</v>
      </c>
      <c r="G15" s="11">
        <f>G16+G23+G34+G43</f>
        <v>1137460</v>
      </c>
      <c r="H15" s="11">
        <f>H16+H23+H34+H43</f>
        <v>1975792</v>
      </c>
      <c r="I15" s="11">
        <f>I16+I23+I34+I43</f>
        <v>1617096</v>
      </c>
      <c r="J15" s="11">
        <f>J16+J23+J34+J43</f>
        <v>0</v>
      </c>
      <c r="K15" s="11">
        <f>F15-I15-J15</f>
        <v>1496156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865000</v>
      </c>
      <c r="E16" s="11">
        <f>+E17</f>
        <v>249250</v>
      </c>
      <c r="F16" s="11">
        <f>G16+H16</f>
        <v>180806</v>
      </c>
      <c r="G16" s="11">
        <f>+G17</f>
        <v>0</v>
      </c>
      <c r="H16" s="11">
        <f>+H17</f>
        <v>180806</v>
      </c>
      <c r="I16" s="11">
        <f>+I17</f>
        <v>180806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865000</v>
      </c>
      <c r="E17" s="11">
        <f>E18+E20</f>
        <v>249250</v>
      </c>
      <c r="F17" s="11">
        <f>G17+H17</f>
        <v>180806</v>
      </c>
      <c r="G17" s="11">
        <f>G18+G20</f>
        <v>0</v>
      </c>
      <c r="H17" s="11">
        <f>H18+H20</f>
        <v>180806</v>
      </c>
      <c r="I17" s="11">
        <f>I18+I20</f>
        <v>180806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1586</v>
      </c>
      <c r="G18" s="11">
        <f>+G19</f>
        <v>0</v>
      </c>
      <c r="H18" s="11">
        <f>+H19</f>
        <v>1586</v>
      </c>
      <c r="I18" s="11">
        <f>+I19</f>
        <v>1586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1586</v>
      </c>
      <c r="G19" s="11">
        <v>0</v>
      </c>
      <c r="H19" s="11">
        <v>1586</v>
      </c>
      <c r="I19" s="11">
        <v>1586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865000</v>
      </c>
      <c r="E20" s="11">
        <f>E21+E22</f>
        <v>249250</v>
      </c>
      <c r="F20" s="11">
        <f>G20+H20</f>
        <v>179220</v>
      </c>
      <c r="G20" s="11">
        <f>G21+G22</f>
        <v>0</v>
      </c>
      <c r="H20" s="11">
        <f>H21+H22</f>
        <v>179220</v>
      </c>
      <c r="I20" s="11">
        <f>I21+I22</f>
        <v>179220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495000</v>
      </c>
      <c r="E21" s="11">
        <v>156750</v>
      </c>
      <c r="F21" s="11">
        <f>G21+H21</f>
        <v>95638</v>
      </c>
      <c r="G21" s="11">
        <v>0</v>
      </c>
      <c r="H21" s="11">
        <v>95638</v>
      </c>
      <c r="I21" s="11">
        <v>95638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370000</v>
      </c>
      <c r="E22" s="11">
        <v>92500</v>
      </c>
      <c r="F22" s="11">
        <f>G22+H22</f>
        <v>83582</v>
      </c>
      <c r="G22" s="11">
        <v>0</v>
      </c>
      <c r="H22" s="11">
        <v>83582</v>
      </c>
      <c r="I22" s="11">
        <v>83582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422000</v>
      </c>
      <c r="E23" s="11">
        <f>E24</f>
        <v>148000</v>
      </c>
      <c r="F23" s="11">
        <f>G23+H23</f>
        <v>1484149</v>
      </c>
      <c r="G23" s="11">
        <f>G24</f>
        <v>955834</v>
      </c>
      <c r="H23" s="11">
        <f>H24</f>
        <v>528315</v>
      </c>
      <c r="I23" s="11">
        <f>I24</f>
        <v>263709</v>
      </c>
      <c r="J23" s="11">
        <f>J24</f>
        <v>0</v>
      </c>
      <c r="K23" s="11">
        <f>F23-I23-J23</f>
        <v>1220440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422000</v>
      </c>
      <c r="E24" s="11">
        <f>E25+E28+E32+E33</f>
        <v>148000</v>
      </c>
      <c r="F24" s="11">
        <f>G24+H24</f>
        <v>1484149</v>
      </c>
      <c r="G24" s="11">
        <f>G25+G28+G32+G33</f>
        <v>955834</v>
      </c>
      <c r="H24" s="11">
        <f>H25+H28+H32+H33</f>
        <v>528315</v>
      </c>
      <c r="I24" s="11">
        <f>I25+I28+I32+I33</f>
        <v>263709</v>
      </c>
      <c r="J24" s="11">
        <f>J25+J28+J32+J33</f>
        <v>0</v>
      </c>
      <c r="K24" s="11">
        <f>F24-I24-J24</f>
        <v>1220440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60000</v>
      </c>
      <c r="E25" s="11">
        <f>E26+E27</f>
        <v>23000</v>
      </c>
      <c r="F25" s="11">
        <f>G25+H25</f>
        <v>111837</v>
      </c>
      <c r="G25" s="11">
        <f>G26+G27</f>
        <v>60969</v>
      </c>
      <c r="H25" s="11">
        <f>H26+H27</f>
        <v>50868</v>
      </c>
      <c r="I25" s="11">
        <f>I26+I27</f>
        <v>31325</v>
      </c>
      <c r="J25" s="11">
        <f>J26+J27</f>
        <v>0</v>
      </c>
      <c r="K25" s="11">
        <f>F25-I25-J25</f>
        <v>80512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53000</v>
      </c>
      <c r="E26" s="11">
        <v>20000</v>
      </c>
      <c r="F26" s="11">
        <f>G26+H26</f>
        <v>90569</v>
      </c>
      <c r="G26" s="11">
        <v>53809</v>
      </c>
      <c r="H26" s="11">
        <v>36760</v>
      </c>
      <c r="I26" s="11">
        <v>18776</v>
      </c>
      <c r="J26" s="11">
        <v>0</v>
      </c>
      <c r="K26" s="11">
        <f>F26-I26-J26</f>
        <v>71793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7000</v>
      </c>
      <c r="E27" s="11">
        <v>3000</v>
      </c>
      <c r="F27" s="11">
        <f>G27+H27</f>
        <v>21268</v>
      </c>
      <c r="G27" s="11">
        <v>7160</v>
      </c>
      <c r="H27" s="11">
        <v>14108</v>
      </c>
      <c r="I27" s="11">
        <v>12549</v>
      </c>
      <c r="J27" s="11">
        <v>0</v>
      </c>
      <c r="K27" s="11">
        <f>F27-I27-J27</f>
        <v>8719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291000</v>
      </c>
      <c r="E28" s="11">
        <f>E29+E30+E31</f>
        <v>84000</v>
      </c>
      <c r="F28" s="11">
        <f>G28+H28</f>
        <v>1131043</v>
      </c>
      <c r="G28" s="11">
        <f>G29+G30+G31</f>
        <v>823276</v>
      </c>
      <c r="H28" s="11">
        <f>H29+H30+H31</f>
        <v>307767</v>
      </c>
      <c r="I28" s="11">
        <f>I29+I30+I31</f>
        <v>149290</v>
      </c>
      <c r="J28" s="11">
        <f>J29+J30+J31</f>
        <v>0</v>
      </c>
      <c r="K28" s="11">
        <f>F28-I28-J28</f>
        <v>981753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75000</v>
      </c>
      <c r="E29" s="11">
        <v>30000</v>
      </c>
      <c r="F29" s="11">
        <f>G29+H29</f>
        <v>285806</v>
      </c>
      <c r="G29" s="11">
        <v>202838</v>
      </c>
      <c r="H29" s="11">
        <v>82968</v>
      </c>
      <c r="I29" s="11">
        <v>41107</v>
      </c>
      <c r="J29" s="11">
        <v>0</v>
      </c>
      <c r="K29" s="11">
        <f>F29-I29-J29</f>
        <v>244699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16000</v>
      </c>
      <c r="E30" s="11">
        <v>4000</v>
      </c>
      <c r="F30" s="11">
        <f>G30+H30</f>
        <v>45880</v>
      </c>
      <c r="G30" s="11">
        <v>24039</v>
      </c>
      <c r="H30" s="11">
        <v>21841</v>
      </c>
      <c r="I30" s="11">
        <v>472</v>
      </c>
      <c r="J30" s="11">
        <v>0</v>
      </c>
      <c r="K30" s="11">
        <f>F30-I30-J30</f>
        <v>45408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200000</v>
      </c>
      <c r="E31" s="11">
        <v>50000</v>
      </c>
      <c r="F31" s="11">
        <f>G31+H31</f>
        <v>799357</v>
      </c>
      <c r="G31" s="11">
        <v>596399</v>
      </c>
      <c r="H31" s="11">
        <v>202958</v>
      </c>
      <c r="I31" s="11">
        <v>107711</v>
      </c>
      <c r="J31" s="11">
        <v>0</v>
      </c>
      <c r="K31" s="11">
        <f>F31-I31-J31</f>
        <v>691646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1000</v>
      </c>
      <c r="E32" s="11">
        <v>1000</v>
      </c>
      <c r="F32" s="11">
        <f>G32+H32</f>
        <v>6511</v>
      </c>
      <c r="G32" s="11">
        <v>1069</v>
      </c>
      <c r="H32" s="11">
        <v>5442</v>
      </c>
      <c r="I32" s="11">
        <v>4692</v>
      </c>
      <c r="J32" s="11">
        <v>0</v>
      </c>
      <c r="K32" s="11">
        <f>F32-I32-J32</f>
        <v>1819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70000</v>
      </c>
      <c r="E33" s="11">
        <v>40000</v>
      </c>
      <c r="F33" s="11">
        <f>G33+H33</f>
        <v>234758</v>
      </c>
      <c r="G33" s="11">
        <v>70520</v>
      </c>
      <c r="H33" s="11">
        <v>164238</v>
      </c>
      <c r="I33" s="11">
        <v>78402</v>
      </c>
      <c r="J33" s="11">
        <v>0</v>
      </c>
      <c r="K33" s="11">
        <f>F33-I33-J33</f>
        <v>156356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4981500</v>
      </c>
      <c r="E34" s="11">
        <f>E35+E39</f>
        <v>1148600</v>
      </c>
      <c r="F34" s="11">
        <f>G34+H34</f>
        <v>1425397</v>
      </c>
      <c r="G34" s="11">
        <f>G35+G39</f>
        <v>172217</v>
      </c>
      <c r="H34" s="11">
        <f>H35+H39</f>
        <v>1253180</v>
      </c>
      <c r="I34" s="11">
        <f>I35+I39</f>
        <v>1162647</v>
      </c>
      <c r="J34" s="11">
        <f>J35+J39</f>
        <v>0</v>
      </c>
      <c r="K34" s="11">
        <f>F34-I34-J34</f>
        <v>262750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4893000</v>
      </c>
      <c r="E35" s="11">
        <f>+E36+E37+E38</f>
        <v>1121000</v>
      </c>
      <c r="F35" s="11">
        <f>G35+H35</f>
        <v>1121000</v>
      </c>
      <c r="G35" s="11">
        <f>+G36+G37+G38</f>
        <v>0</v>
      </c>
      <c r="H35" s="11">
        <f>+H36+H37+H38</f>
        <v>1121000</v>
      </c>
      <c r="I35" s="11">
        <f>+I36+I37+I38</f>
        <v>1121000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2372000</v>
      </c>
      <c r="E36" s="11">
        <v>502000</v>
      </c>
      <c r="F36" s="11">
        <f>G36+H36</f>
        <v>502000</v>
      </c>
      <c r="G36" s="11">
        <v>0</v>
      </c>
      <c r="H36" s="11">
        <v>502000</v>
      </c>
      <c r="I36" s="11">
        <v>502000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25000</v>
      </c>
      <c r="E37" s="11">
        <v>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2496000</v>
      </c>
      <c r="E38" s="11">
        <v>610000</v>
      </c>
      <c r="F38" s="11">
        <f>G38+H38</f>
        <v>610000</v>
      </c>
      <c r="G38" s="11">
        <v>0</v>
      </c>
      <c r="H38" s="11">
        <v>610000</v>
      </c>
      <c r="I38" s="11">
        <v>610000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</f>
        <v>88500</v>
      </c>
      <c r="E39" s="11">
        <f>E40</f>
        <v>27600</v>
      </c>
      <c r="F39" s="11">
        <f>G39+H39</f>
        <v>304397</v>
      </c>
      <c r="G39" s="11">
        <f>G40</f>
        <v>172217</v>
      </c>
      <c r="H39" s="11">
        <f>H40</f>
        <v>132180</v>
      </c>
      <c r="I39" s="11">
        <f>I40</f>
        <v>41647</v>
      </c>
      <c r="J39" s="11">
        <f>J40</f>
        <v>0</v>
      </c>
      <c r="K39" s="11">
        <f>F39-I39-J39</f>
        <v>262750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88500</v>
      </c>
      <c r="E40" s="11">
        <f>E41+E42</f>
        <v>27600</v>
      </c>
      <c r="F40" s="11">
        <f>G40+H40</f>
        <v>304397</v>
      </c>
      <c r="G40" s="11">
        <f>G41+G42</f>
        <v>172217</v>
      </c>
      <c r="H40" s="11">
        <f>H41+H42</f>
        <v>132180</v>
      </c>
      <c r="I40" s="11">
        <f>I41+I42</f>
        <v>41647</v>
      </c>
      <c r="J40" s="11">
        <f>J41+J42</f>
        <v>0</v>
      </c>
      <c r="K40" s="11">
        <f>F40-I40-J40</f>
        <v>262750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87000</v>
      </c>
      <c r="E41" s="11">
        <v>27000</v>
      </c>
      <c r="F41" s="11">
        <f>G41+H41</f>
        <v>254758</v>
      </c>
      <c r="G41" s="11">
        <v>132923</v>
      </c>
      <c r="H41" s="11">
        <v>121835</v>
      </c>
      <c r="I41" s="11">
        <v>40014</v>
      </c>
      <c r="J41" s="11">
        <v>0</v>
      </c>
      <c r="K41" s="11">
        <f>F41-I41-J41</f>
        <v>214744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1500</v>
      </c>
      <c r="E42" s="11">
        <v>600</v>
      </c>
      <c r="F42" s="11">
        <f>G42+H42</f>
        <v>49639</v>
      </c>
      <c r="G42" s="11">
        <v>39294</v>
      </c>
      <c r="H42" s="11">
        <v>10345</v>
      </c>
      <c r="I42" s="11">
        <v>1633</v>
      </c>
      <c r="J42" s="11">
        <v>0</v>
      </c>
      <c r="K42" s="11">
        <f>F42-I42-J42</f>
        <v>48006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9000</v>
      </c>
      <c r="E43" s="11">
        <f>E44</f>
        <v>5000</v>
      </c>
      <c r="F43" s="11">
        <f>G43+H43</f>
        <v>22900</v>
      </c>
      <c r="G43" s="11">
        <f>G44</f>
        <v>9409</v>
      </c>
      <c r="H43" s="11">
        <f>H44</f>
        <v>13491</v>
      </c>
      <c r="I43" s="11">
        <f>I44</f>
        <v>9934</v>
      </c>
      <c r="J43" s="11">
        <f>J44</f>
        <v>0</v>
      </c>
      <c r="K43" s="11">
        <f>F43-I43-J43</f>
        <v>12966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9000</v>
      </c>
      <c r="E44" s="11">
        <f>E45</f>
        <v>5000</v>
      </c>
      <c r="F44" s="11">
        <f>G44+H44</f>
        <v>22900</v>
      </c>
      <c r="G44" s="11">
        <f>G45</f>
        <v>9409</v>
      </c>
      <c r="H44" s="11">
        <f>H45</f>
        <v>13491</v>
      </c>
      <c r="I44" s="11">
        <f>I45</f>
        <v>9934</v>
      </c>
      <c r="J44" s="11">
        <f>J45</f>
        <v>0</v>
      </c>
      <c r="K44" s="11">
        <f>F44-I44-J44</f>
        <v>12966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9000</v>
      </c>
      <c r="E45" s="11">
        <v>5000</v>
      </c>
      <c r="F45" s="11">
        <f>G45+H45</f>
        <v>22900</v>
      </c>
      <c r="G45" s="11">
        <v>9409</v>
      </c>
      <c r="H45" s="11">
        <v>13491</v>
      </c>
      <c r="I45" s="11">
        <v>9934</v>
      </c>
      <c r="J45" s="11">
        <v>0</v>
      </c>
      <c r="K45" s="11">
        <f>F45-I45-J45</f>
        <v>12966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D47+D51</f>
        <v>567700</v>
      </c>
      <c r="E46" s="11">
        <f>E47+E51</f>
        <v>174000</v>
      </c>
      <c r="F46" s="11">
        <f>G46+H46</f>
        <v>945346</v>
      </c>
      <c r="G46" s="11">
        <f>G47+G51</f>
        <v>829048</v>
      </c>
      <c r="H46" s="11">
        <f>H47+H51</f>
        <v>116298</v>
      </c>
      <c r="I46" s="11">
        <f>I47+I51</f>
        <v>50187</v>
      </c>
      <c r="J46" s="11">
        <f>J47+J51</f>
        <v>0</v>
      </c>
      <c r="K46" s="11">
        <f>F46-I46-J46</f>
        <v>895159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8000</v>
      </c>
      <c r="E47" s="11">
        <f>E48</f>
        <v>3000</v>
      </c>
      <c r="F47" s="11">
        <f>G47+H47</f>
        <v>25658</v>
      </c>
      <c r="G47" s="11">
        <f>G48</f>
        <v>8335</v>
      </c>
      <c r="H47" s="11">
        <f>H48</f>
        <v>17323</v>
      </c>
      <c r="I47" s="11">
        <f>I48</f>
        <v>15214</v>
      </c>
      <c r="J47" s="11">
        <f>J48</f>
        <v>0</v>
      </c>
      <c r="K47" s="11">
        <f>F47-I47-J47</f>
        <v>10444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</f>
        <v>8000</v>
      </c>
      <c r="E48" s="11">
        <f>+E49</f>
        <v>3000</v>
      </c>
      <c r="F48" s="11">
        <f>G48+H48</f>
        <v>25658</v>
      </c>
      <c r="G48" s="11">
        <f>+G49</f>
        <v>8335</v>
      </c>
      <c r="H48" s="11">
        <f>+H49</f>
        <v>17323</v>
      </c>
      <c r="I48" s="11">
        <f>+I49</f>
        <v>15214</v>
      </c>
      <c r="J48" s="11">
        <f>+J49</f>
        <v>0</v>
      </c>
      <c r="K48" s="11">
        <f>F48-I48-J48</f>
        <v>10444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+D50</f>
        <v>8000</v>
      </c>
      <c r="E49" s="11">
        <f>+E50</f>
        <v>3000</v>
      </c>
      <c r="F49" s="11">
        <f>G49+H49</f>
        <v>25658</v>
      </c>
      <c r="G49" s="11">
        <f>+G50</f>
        <v>8335</v>
      </c>
      <c r="H49" s="11">
        <f>+H50</f>
        <v>17323</v>
      </c>
      <c r="I49" s="11">
        <f>+I50</f>
        <v>15214</v>
      </c>
      <c r="J49" s="11">
        <f>+J50</f>
        <v>0</v>
      </c>
      <c r="K49" s="11">
        <f>F49-I49-J49</f>
        <v>10444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8000</v>
      </c>
      <c r="E50" s="11">
        <v>3000</v>
      </c>
      <c r="F50" s="11">
        <f>G50+H50</f>
        <v>25658</v>
      </c>
      <c r="G50" s="11">
        <v>8335</v>
      </c>
      <c r="H50" s="11">
        <v>17323</v>
      </c>
      <c r="I50" s="11">
        <v>15214</v>
      </c>
      <c r="J50" s="11">
        <v>0</v>
      </c>
      <c r="K50" s="11">
        <f>F50-I50-J50</f>
        <v>10444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+D52+D55</f>
        <v>559700</v>
      </c>
      <c r="E51" s="11">
        <f>+E52+E55</f>
        <v>171000</v>
      </c>
      <c r="F51" s="11">
        <f>G51+H51</f>
        <v>919688</v>
      </c>
      <c r="G51" s="11">
        <f>+G52+G55</f>
        <v>820713</v>
      </c>
      <c r="H51" s="11">
        <f>+H52+H55</f>
        <v>98975</v>
      </c>
      <c r="I51" s="11">
        <f>+I52+I55</f>
        <v>34973</v>
      </c>
      <c r="J51" s="11">
        <f>+J52+J55</f>
        <v>0</v>
      </c>
      <c r="K51" s="11">
        <f>F51-I51-J51</f>
        <v>884715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</f>
        <v>546600</v>
      </c>
      <c r="E52" s="11">
        <f>E53</f>
        <v>157900</v>
      </c>
      <c r="F52" s="11">
        <f>G52+H52</f>
        <v>906637</v>
      </c>
      <c r="G52" s="11">
        <f>G53</f>
        <v>820713</v>
      </c>
      <c r="H52" s="11">
        <f>H53</f>
        <v>85924</v>
      </c>
      <c r="I52" s="11">
        <f>I53</f>
        <v>21922</v>
      </c>
      <c r="J52" s="11">
        <f>J53</f>
        <v>0</v>
      </c>
      <c r="K52" s="11">
        <f>F52-I52-J52</f>
        <v>884715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546600</v>
      </c>
      <c r="E53" s="11">
        <f>E54</f>
        <v>157900</v>
      </c>
      <c r="F53" s="11">
        <f>G53+H53</f>
        <v>906637</v>
      </c>
      <c r="G53" s="11">
        <f>G54</f>
        <v>820713</v>
      </c>
      <c r="H53" s="11">
        <f>H54</f>
        <v>85924</v>
      </c>
      <c r="I53" s="11">
        <f>I54</f>
        <v>21922</v>
      </c>
      <c r="J53" s="11">
        <f>J54</f>
        <v>0</v>
      </c>
      <c r="K53" s="11">
        <f>F53-I53-J53</f>
        <v>884715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v>546600</v>
      </c>
      <c r="E54" s="11">
        <v>157900</v>
      </c>
      <c r="F54" s="11">
        <f>G54+H54</f>
        <v>906637</v>
      </c>
      <c r="G54" s="11">
        <v>820713</v>
      </c>
      <c r="H54" s="11">
        <v>85924</v>
      </c>
      <c r="I54" s="11">
        <v>21922</v>
      </c>
      <c r="J54" s="11">
        <v>0</v>
      </c>
      <c r="K54" s="11">
        <f>F54-I54-J54</f>
        <v>884715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D56+D57+D58</f>
        <v>13100</v>
      </c>
      <c r="E55" s="11">
        <f>E56+E57+E58</f>
        <v>13100</v>
      </c>
      <c r="F55" s="11">
        <f>G55+H55</f>
        <v>13051</v>
      </c>
      <c r="G55" s="11">
        <f>G56+G57+G58</f>
        <v>0</v>
      </c>
      <c r="H55" s="11">
        <f>H56+H57+H58</f>
        <v>13051</v>
      </c>
      <c r="I55" s="11">
        <f>I56+I57+I58</f>
        <v>13051</v>
      </c>
      <c r="J55" s="11">
        <f>J56+J57+J58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13100</v>
      </c>
      <c r="E56" s="11">
        <v>13100</v>
      </c>
      <c r="F56" s="11">
        <f>G56+H56</f>
        <v>13051</v>
      </c>
      <c r="G56" s="11">
        <v>0</v>
      </c>
      <c r="H56" s="11">
        <v>13051</v>
      </c>
      <c r="I56" s="11">
        <v>13051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v>-70000</v>
      </c>
      <c r="E57" s="11">
        <v>0</v>
      </c>
      <c r="F57" s="11">
        <f>G57+H57</f>
        <v>121900</v>
      </c>
      <c r="G57" s="11">
        <v>0</v>
      </c>
      <c r="H57" s="11">
        <v>121900</v>
      </c>
      <c r="I57" s="11">
        <v>121900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70000</v>
      </c>
      <c r="E58" s="11">
        <v>0</v>
      </c>
      <c r="F58" s="11">
        <f>G58+H58</f>
        <v>-121900</v>
      </c>
      <c r="G58" s="11">
        <v>0</v>
      </c>
      <c r="H58" s="11">
        <v>-121900</v>
      </c>
      <c r="I58" s="11">
        <v>-121900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f>D60</f>
        <v>4977400</v>
      </c>
      <c r="E59" s="11">
        <f>E60</f>
        <v>2572650</v>
      </c>
      <c r="F59" s="11">
        <f>G59+H59</f>
        <v>2263640</v>
      </c>
      <c r="G59" s="11">
        <f>G60</f>
        <v>0</v>
      </c>
      <c r="H59" s="11">
        <f>H60</f>
        <v>2263640</v>
      </c>
      <c r="I59" s="11">
        <f>I60</f>
        <v>2263640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164</v>
      </c>
      <c r="B60" s="10" t="s">
        <v>165</v>
      </c>
      <c r="C60" s="10" t="s">
        <v>166</v>
      </c>
      <c r="D60" s="11">
        <f>D61+D64</f>
        <v>4977400</v>
      </c>
      <c r="E60" s="11">
        <f>E61+E64</f>
        <v>2572650</v>
      </c>
      <c r="F60" s="11">
        <f>G60+H60</f>
        <v>2263640</v>
      </c>
      <c r="G60" s="11">
        <f>G61+G64</f>
        <v>0</v>
      </c>
      <c r="H60" s="11">
        <f>H61+H64</f>
        <v>2263640</v>
      </c>
      <c r="I60" s="11">
        <f>I61+I64</f>
        <v>2263640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167</v>
      </c>
      <c r="B61" s="10" t="s">
        <v>168</v>
      </c>
      <c r="C61" s="10" t="s">
        <v>169</v>
      </c>
      <c r="D61" s="11">
        <f>+D62+D63</f>
        <v>4457400</v>
      </c>
      <c r="E61" s="11">
        <f>+E62+E63</f>
        <v>2572650</v>
      </c>
      <c r="F61" s="11">
        <f>G61+H61</f>
        <v>2263640</v>
      </c>
      <c r="G61" s="11">
        <f>+G62+G63</f>
        <v>0</v>
      </c>
      <c r="H61" s="11">
        <f>+H62+H63</f>
        <v>2263640</v>
      </c>
      <c r="I61" s="11">
        <f>+I62+I63</f>
        <v>2263640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170</v>
      </c>
      <c r="B62" s="10" t="s">
        <v>171</v>
      </c>
      <c r="C62" s="10" t="s">
        <v>172</v>
      </c>
      <c r="D62" s="11">
        <v>211000</v>
      </c>
      <c r="E62" s="11">
        <v>61000</v>
      </c>
      <c r="F62" s="11">
        <f>G62+H62</f>
        <v>58744</v>
      </c>
      <c r="G62" s="11">
        <v>0</v>
      </c>
      <c r="H62" s="11">
        <v>58744</v>
      </c>
      <c r="I62" s="11">
        <v>58744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v>4246400</v>
      </c>
      <c r="E63" s="11">
        <v>2511650</v>
      </c>
      <c r="F63" s="11">
        <f>G63+H63</f>
        <v>2204896</v>
      </c>
      <c r="G63" s="11">
        <v>0</v>
      </c>
      <c r="H63" s="11">
        <v>2204896</v>
      </c>
      <c r="I63" s="11">
        <v>2204896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f>+D65</f>
        <v>520000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v>520000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f>+D67</f>
        <v>745000</v>
      </c>
      <c r="E66" s="11">
        <f>+E67</f>
        <v>661000</v>
      </c>
      <c r="F66" s="11">
        <f>G66+H66</f>
        <v>617200</v>
      </c>
      <c r="G66" s="11">
        <f>+G67</f>
        <v>0</v>
      </c>
      <c r="H66" s="11">
        <f>+H67</f>
        <v>617200</v>
      </c>
      <c r="I66" s="11">
        <f>+I67</f>
        <v>617200</v>
      </c>
      <c r="J66" s="11">
        <f>+J67</f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D68+D69</f>
        <v>745000</v>
      </c>
      <c r="E67" s="11">
        <f>E68+E69</f>
        <v>661000</v>
      </c>
      <c r="F67" s="11">
        <f>G67+H67</f>
        <v>617200</v>
      </c>
      <c r="G67" s="11">
        <f>G68+G69</f>
        <v>0</v>
      </c>
      <c r="H67" s="11">
        <f>H68+H69</f>
        <v>617200</v>
      </c>
      <c r="I67" s="11">
        <f>I68+I69</f>
        <v>617200</v>
      </c>
      <c r="J67" s="11">
        <f>J68+J69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v>745000</v>
      </c>
      <c r="E68" s="11">
        <v>661000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0</v>
      </c>
      <c r="F69" s="11">
        <f>G69+H69</f>
        <v>617200</v>
      </c>
      <c r="G69" s="11">
        <v>0</v>
      </c>
      <c r="H69" s="11">
        <v>617200</v>
      </c>
      <c r="I69" s="11">
        <v>617200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194</v>
      </c>
      <c r="B71" s="13"/>
      <c r="C71" s="13"/>
      <c r="D71" s="13"/>
      <c r="E71" s="13" t="s">
        <v>196</v>
      </c>
      <c r="F71" s="13"/>
      <c r="G71" s="13"/>
      <c r="H71" s="13"/>
      <c r="I71" s="13" t="s">
        <v>197</v>
      </c>
      <c r="J71" s="13"/>
      <c r="K71" s="13"/>
      <c r="L71" s="13"/>
    </row>
    <row r="72" spans="1:12" x14ac:dyDescent="0.25">
      <c r="A72" s="3" t="s">
        <v>195</v>
      </c>
      <c r="B72" s="3"/>
      <c r="C72" s="3"/>
      <c r="D72" s="3"/>
      <c r="E72" s="3"/>
      <c r="F72" s="3"/>
      <c r="G72" s="3"/>
      <c r="H72" s="3"/>
      <c r="I72" s="3" t="s">
        <v>198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3">
    <mergeCell ref="A71:D71"/>
    <mergeCell ref="A72:D72"/>
    <mergeCell ref="E71:H71"/>
    <mergeCell ref="E72:H72"/>
    <mergeCell ref="I71:L71"/>
    <mergeCell ref="I72:L7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B8FB6-B061-462C-A15A-5B51A4057E7A}">
  <dimension ref="A1:T12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199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200</v>
      </c>
      <c r="C12" s="10" t="s">
        <v>22</v>
      </c>
      <c r="D12" s="11">
        <f>D13+D57</f>
        <v>6986200</v>
      </c>
      <c r="E12" s="11">
        <f>E13+E57</f>
        <v>1785850</v>
      </c>
      <c r="F12" s="11">
        <f>G12+H12</f>
        <v>4239242</v>
      </c>
      <c r="G12" s="11">
        <f>G13+G57</f>
        <v>1966508</v>
      </c>
      <c r="H12" s="11">
        <f>H13+H57</f>
        <v>2272734</v>
      </c>
      <c r="I12" s="11">
        <f>I13+I57</f>
        <v>1847927</v>
      </c>
      <c r="J12" s="11">
        <f>J13+J57</f>
        <v>0</v>
      </c>
      <c r="K12" s="11">
        <f>F12-I12-J12</f>
        <v>2391315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6775200</v>
      </c>
      <c r="E13" s="11">
        <f>E14+E45</f>
        <v>1724850</v>
      </c>
      <c r="F13" s="11">
        <f>G13+H13</f>
        <v>4180498</v>
      </c>
      <c r="G13" s="11">
        <f>G14+G45</f>
        <v>1966508</v>
      </c>
      <c r="H13" s="11">
        <f>H14+H45</f>
        <v>2213990</v>
      </c>
      <c r="I13" s="11">
        <f>I14+I45</f>
        <v>1789183</v>
      </c>
      <c r="J13" s="11">
        <f>J14+J45</f>
        <v>0</v>
      </c>
      <c r="K13" s="11">
        <f>F13-I13-J13</f>
        <v>2391315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D15+D22+D33+D42</f>
        <v>6277500</v>
      </c>
      <c r="E14" s="11">
        <f>E15+E22+E33+E42</f>
        <v>1550850</v>
      </c>
      <c r="F14" s="11">
        <f>G14+H14</f>
        <v>3113252</v>
      </c>
      <c r="G14" s="11">
        <f>G15+G22+G33+G42</f>
        <v>1137460</v>
      </c>
      <c r="H14" s="11">
        <f>H15+H22+H33+H42</f>
        <v>1975792</v>
      </c>
      <c r="I14" s="11">
        <f>I15+I22+I33+I42</f>
        <v>1617096</v>
      </c>
      <c r="J14" s="11">
        <f>J15+J22+J33+J42</f>
        <v>0</v>
      </c>
      <c r="K14" s="11">
        <f>F14-I14-J14</f>
        <v>1496156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865000</v>
      </c>
      <c r="E15" s="11">
        <f>+E16</f>
        <v>249250</v>
      </c>
      <c r="F15" s="11">
        <f>G15+H15</f>
        <v>180806</v>
      </c>
      <c r="G15" s="11">
        <f>+G16</f>
        <v>0</v>
      </c>
      <c r="H15" s="11">
        <f>+H16</f>
        <v>180806</v>
      </c>
      <c r="I15" s="11">
        <f>+I16</f>
        <v>180806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201</v>
      </c>
      <c r="B16" s="10" t="s">
        <v>36</v>
      </c>
      <c r="C16" s="10" t="s">
        <v>37</v>
      </c>
      <c r="D16" s="11">
        <f>D17+D19</f>
        <v>865000</v>
      </c>
      <c r="E16" s="11">
        <f>E17+E19</f>
        <v>249250</v>
      </c>
      <c r="F16" s="11">
        <f>G16+H16</f>
        <v>180806</v>
      </c>
      <c r="G16" s="11">
        <f>G17+G19</f>
        <v>0</v>
      </c>
      <c r="H16" s="11">
        <f>H17+H19</f>
        <v>180806</v>
      </c>
      <c r="I16" s="11">
        <f>I17+I19</f>
        <v>180806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1586</v>
      </c>
      <c r="G17" s="11">
        <f>+G18</f>
        <v>0</v>
      </c>
      <c r="H17" s="11">
        <f>+H18</f>
        <v>1586</v>
      </c>
      <c r="I17" s="11">
        <f>+I18</f>
        <v>1586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202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1586</v>
      </c>
      <c r="G18" s="11">
        <v>0</v>
      </c>
      <c r="H18" s="11">
        <v>1586</v>
      </c>
      <c r="I18" s="11">
        <v>1586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865000</v>
      </c>
      <c r="E19" s="11">
        <f>E20+E21</f>
        <v>249250</v>
      </c>
      <c r="F19" s="11">
        <f>G19+H19</f>
        <v>179220</v>
      </c>
      <c r="G19" s="11">
        <f>G20+G21</f>
        <v>0</v>
      </c>
      <c r="H19" s="11">
        <f>H20+H21</f>
        <v>179220</v>
      </c>
      <c r="I19" s="11">
        <f>I20+I21</f>
        <v>179220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495000</v>
      </c>
      <c r="E20" s="11">
        <v>156750</v>
      </c>
      <c r="F20" s="11">
        <f>G20+H20</f>
        <v>95638</v>
      </c>
      <c r="G20" s="11">
        <v>0</v>
      </c>
      <c r="H20" s="11">
        <v>95638</v>
      </c>
      <c r="I20" s="11">
        <v>95638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370000</v>
      </c>
      <c r="E21" s="11">
        <v>92500</v>
      </c>
      <c r="F21" s="11">
        <f>G21+H21</f>
        <v>83582</v>
      </c>
      <c r="G21" s="11">
        <v>0</v>
      </c>
      <c r="H21" s="11">
        <v>83582</v>
      </c>
      <c r="I21" s="11">
        <v>83582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203</v>
      </c>
      <c r="B22" s="10" t="s">
        <v>54</v>
      </c>
      <c r="C22" s="10" t="s">
        <v>55</v>
      </c>
      <c r="D22" s="11">
        <f>D23</f>
        <v>422000</v>
      </c>
      <c r="E22" s="11">
        <f>E23</f>
        <v>148000</v>
      </c>
      <c r="F22" s="11">
        <f>G22+H22</f>
        <v>1484149</v>
      </c>
      <c r="G22" s="11">
        <f>G23</f>
        <v>955834</v>
      </c>
      <c r="H22" s="11">
        <f>H23</f>
        <v>528315</v>
      </c>
      <c r="I22" s="11">
        <f>I23</f>
        <v>263709</v>
      </c>
      <c r="J22" s="11">
        <f>J23</f>
        <v>0</v>
      </c>
      <c r="K22" s="11">
        <f>F22-I22-J22</f>
        <v>1220440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422000</v>
      </c>
      <c r="E23" s="11">
        <f>E24+E27+E31+E32</f>
        <v>148000</v>
      </c>
      <c r="F23" s="11">
        <f>G23+H23</f>
        <v>1484149</v>
      </c>
      <c r="G23" s="11">
        <f>G24+G27+G31+G32</f>
        <v>955834</v>
      </c>
      <c r="H23" s="11">
        <f>H24+H27+H31+H32</f>
        <v>528315</v>
      </c>
      <c r="I23" s="11">
        <f>I24+I27+I31+I32</f>
        <v>263709</v>
      </c>
      <c r="J23" s="11">
        <f>J24+J27+J31+J32</f>
        <v>0</v>
      </c>
      <c r="K23" s="11">
        <f>F23-I23-J23</f>
        <v>1220440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60000</v>
      </c>
      <c r="E24" s="11">
        <f>E25+E26</f>
        <v>23000</v>
      </c>
      <c r="F24" s="11">
        <f>G24+H24</f>
        <v>111837</v>
      </c>
      <c r="G24" s="11">
        <f>G25+G26</f>
        <v>60969</v>
      </c>
      <c r="H24" s="11">
        <f>H25+H26</f>
        <v>50868</v>
      </c>
      <c r="I24" s="11">
        <f>I25+I26</f>
        <v>31325</v>
      </c>
      <c r="J24" s="11">
        <f>J25+J26</f>
        <v>0</v>
      </c>
      <c r="K24" s="11">
        <f>F24-I24-J24</f>
        <v>80512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53000</v>
      </c>
      <c r="E25" s="11">
        <v>20000</v>
      </c>
      <c r="F25" s="11">
        <f>G25+H25</f>
        <v>90569</v>
      </c>
      <c r="G25" s="11">
        <v>53809</v>
      </c>
      <c r="H25" s="11">
        <v>36760</v>
      </c>
      <c r="I25" s="11">
        <v>18776</v>
      </c>
      <c r="J25" s="11">
        <v>0</v>
      </c>
      <c r="K25" s="11">
        <f>F25-I25-J25</f>
        <v>71793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7000</v>
      </c>
      <c r="E26" s="11">
        <v>3000</v>
      </c>
      <c r="F26" s="11">
        <f>G26+H26</f>
        <v>21268</v>
      </c>
      <c r="G26" s="11">
        <v>7160</v>
      </c>
      <c r="H26" s="11">
        <v>14108</v>
      </c>
      <c r="I26" s="11">
        <v>12549</v>
      </c>
      <c r="J26" s="11">
        <v>0</v>
      </c>
      <c r="K26" s="11">
        <f>F26-I26-J26</f>
        <v>8719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291000</v>
      </c>
      <c r="E27" s="11">
        <f>E28+E29+E30</f>
        <v>84000</v>
      </c>
      <c r="F27" s="11">
        <f>G27+H27</f>
        <v>1131043</v>
      </c>
      <c r="G27" s="11">
        <f>G28+G29+G30</f>
        <v>823276</v>
      </c>
      <c r="H27" s="11">
        <f>H28+H29+H30</f>
        <v>307767</v>
      </c>
      <c r="I27" s="11">
        <f>I28+I29+I30</f>
        <v>149290</v>
      </c>
      <c r="J27" s="11">
        <f>J28+J29+J30</f>
        <v>0</v>
      </c>
      <c r="K27" s="11">
        <f>F27-I27-J27</f>
        <v>981753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75000</v>
      </c>
      <c r="E28" s="11">
        <v>30000</v>
      </c>
      <c r="F28" s="11">
        <f>G28+H28</f>
        <v>285806</v>
      </c>
      <c r="G28" s="11">
        <v>202838</v>
      </c>
      <c r="H28" s="11">
        <v>82968</v>
      </c>
      <c r="I28" s="11">
        <v>41107</v>
      </c>
      <c r="J28" s="11">
        <v>0</v>
      </c>
      <c r="K28" s="11">
        <f>F28-I28-J28</f>
        <v>244699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16000</v>
      </c>
      <c r="E29" s="11">
        <v>4000</v>
      </c>
      <c r="F29" s="11">
        <f>G29+H29</f>
        <v>45880</v>
      </c>
      <c r="G29" s="11">
        <v>24039</v>
      </c>
      <c r="H29" s="11">
        <v>21841</v>
      </c>
      <c r="I29" s="11">
        <v>472</v>
      </c>
      <c r="J29" s="11">
        <v>0</v>
      </c>
      <c r="K29" s="11">
        <f>F29-I29-J29</f>
        <v>45408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200000</v>
      </c>
      <c r="E30" s="11">
        <v>50000</v>
      </c>
      <c r="F30" s="11">
        <f>G30+H30</f>
        <v>799357</v>
      </c>
      <c r="G30" s="11">
        <v>596399</v>
      </c>
      <c r="H30" s="11">
        <v>202958</v>
      </c>
      <c r="I30" s="11">
        <v>107711</v>
      </c>
      <c r="J30" s="11">
        <v>0</v>
      </c>
      <c r="K30" s="11">
        <f>F30-I30-J30</f>
        <v>691646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1000</v>
      </c>
      <c r="E31" s="11">
        <v>1000</v>
      </c>
      <c r="F31" s="11">
        <f>G31+H31</f>
        <v>6511</v>
      </c>
      <c r="G31" s="11">
        <v>1069</v>
      </c>
      <c r="H31" s="11">
        <v>5442</v>
      </c>
      <c r="I31" s="11">
        <v>4692</v>
      </c>
      <c r="J31" s="11">
        <v>0</v>
      </c>
      <c r="K31" s="11">
        <f>F31-I31-J31</f>
        <v>1819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70000</v>
      </c>
      <c r="E32" s="11">
        <v>40000</v>
      </c>
      <c r="F32" s="11">
        <f>G32+H32</f>
        <v>234758</v>
      </c>
      <c r="G32" s="11">
        <v>70520</v>
      </c>
      <c r="H32" s="11">
        <v>164238</v>
      </c>
      <c r="I32" s="11">
        <v>78402</v>
      </c>
      <c r="J32" s="11">
        <v>0</v>
      </c>
      <c r="K32" s="11">
        <f>F32-I32-J32</f>
        <v>156356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4981500</v>
      </c>
      <c r="E33" s="11">
        <f>E34+E38</f>
        <v>1148600</v>
      </c>
      <c r="F33" s="11">
        <f>G33+H33</f>
        <v>1425397</v>
      </c>
      <c r="G33" s="11">
        <f>G34+G38</f>
        <v>172217</v>
      </c>
      <c r="H33" s="11">
        <f>H34+H38</f>
        <v>1253180</v>
      </c>
      <c r="I33" s="11">
        <f>I34+I38</f>
        <v>1162647</v>
      </c>
      <c r="J33" s="11">
        <f>J34+J38</f>
        <v>0</v>
      </c>
      <c r="K33" s="11">
        <f>F33-I33-J33</f>
        <v>262750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4893000</v>
      </c>
      <c r="E34" s="11">
        <f>+E35+E36+E37</f>
        <v>1121000</v>
      </c>
      <c r="F34" s="11">
        <f>G34+H34</f>
        <v>1121000</v>
      </c>
      <c r="G34" s="11">
        <f>+G35+G36+G37</f>
        <v>0</v>
      </c>
      <c r="H34" s="11">
        <f>+H35+H36+H37</f>
        <v>1121000</v>
      </c>
      <c r="I34" s="11">
        <f>+I35+I36+I37</f>
        <v>1121000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204</v>
      </c>
      <c r="B35" s="10" t="s">
        <v>93</v>
      </c>
      <c r="C35" s="10" t="s">
        <v>94</v>
      </c>
      <c r="D35" s="11">
        <v>2372000</v>
      </c>
      <c r="E35" s="11">
        <v>502000</v>
      </c>
      <c r="F35" s="11">
        <f>G35+H35</f>
        <v>502000</v>
      </c>
      <c r="G35" s="11">
        <v>0</v>
      </c>
      <c r="H35" s="11">
        <v>502000</v>
      </c>
      <c r="I35" s="11">
        <v>502000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205</v>
      </c>
      <c r="B36" s="10" t="s">
        <v>96</v>
      </c>
      <c r="C36" s="10" t="s">
        <v>97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2496000</v>
      </c>
      <c r="E37" s="11">
        <v>610000</v>
      </c>
      <c r="F37" s="11">
        <f>G37+H37</f>
        <v>610000</v>
      </c>
      <c r="G37" s="11">
        <v>0</v>
      </c>
      <c r="H37" s="11">
        <v>610000</v>
      </c>
      <c r="I37" s="11">
        <v>610000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206</v>
      </c>
      <c r="B38" s="10" t="s">
        <v>102</v>
      </c>
      <c r="C38" s="10" t="s">
        <v>103</v>
      </c>
      <c r="D38" s="11">
        <f>D39</f>
        <v>88500</v>
      </c>
      <c r="E38" s="11">
        <f>E39</f>
        <v>27600</v>
      </c>
      <c r="F38" s="11">
        <f>G38+H38</f>
        <v>304397</v>
      </c>
      <c r="G38" s="11">
        <f>G39</f>
        <v>172217</v>
      </c>
      <c r="H38" s="11">
        <f>H39</f>
        <v>132180</v>
      </c>
      <c r="I38" s="11">
        <f>I39</f>
        <v>41647</v>
      </c>
      <c r="J38" s="11">
        <f>J39</f>
        <v>0</v>
      </c>
      <c r="K38" s="11">
        <f>F38-I38-J38</f>
        <v>262750</v>
      </c>
    </row>
    <row r="39" spans="1:11" s="6" customFormat="1" ht="22.5" x14ac:dyDescent="0.25">
      <c r="A39" s="10" t="s">
        <v>207</v>
      </c>
      <c r="B39" s="10" t="s">
        <v>105</v>
      </c>
      <c r="C39" s="10" t="s">
        <v>106</v>
      </c>
      <c r="D39" s="11">
        <f>D40+D41</f>
        <v>88500</v>
      </c>
      <c r="E39" s="11">
        <f>E40+E41</f>
        <v>27600</v>
      </c>
      <c r="F39" s="11">
        <f>G39+H39</f>
        <v>304397</v>
      </c>
      <c r="G39" s="11">
        <f>G40+G41</f>
        <v>172217</v>
      </c>
      <c r="H39" s="11">
        <f>H40+H41</f>
        <v>132180</v>
      </c>
      <c r="I39" s="11">
        <f>I40+I41</f>
        <v>41647</v>
      </c>
      <c r="J39" s="11">
        <f>J40+J41</f>
        <v>0</v>
      </c>
      <c r="K39" s="11">
        <f>F39-I39-J39</f>
        <v>262750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87000</v>
      </c>
      <c r="E40" s="11">
        <v>27000</v>
      </c>
      <c r="F40" s="11">
        <f>G40+H40</f>
        <v>254758</v>
      </c>
      <c r="G40" s="11">
        <v>132923</v>
      </c>
      <c r="H40" s="11">
        <v>121835</v>
      </c>
      <c r="I40" s="11">
        <v>40014</v>
      </c>
      <c r="J40" s="11">
        <v>0</v>
      </c>
      <c r="K40" s="11">
        <f>F40-I40-J40</f>
        <v>214744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1500</v>
      </c>
      <c r="E41" s="11">
        <v>600</v>
      </c>
      <c r="F41" s="11">
        <f>G41+H41</f>
        <v>49639</v>
      </c>
      <c r="G41" s="11">
        <v>39294</v>
      </c>
      <c r="H41" s="11">
        <v>10345</v>
      </c>
      <c r="I41" s="11">
        <v>1633</v>
      </c>
      <c r="J41" s="11">
        <v>0</v>
      </c>
      <c r="K41" s="11">
        <f>F41-I41-J41</f>
        <v>48006</v>
      </c>
    </row>
    <row r="42" spans="1:11" s="6" customFormat="1" ht="22.5" x14ac:dyDescent="0.25">
      <c r="A42" s="10" t="s">
        <v>208</v>
      </c>
      <c r="B42" s="10" t="s">
        <v>114</v>
      </c>
      <c r="C42" s="10" t="s">
        <v>115</v>
      </c>
      <c r="D42" s="11">
        <f>D43</f>
        <v>9000</v>
      </c>
      <c r="E42" s="11">
        <f>E43</f>
        <v>5000</v>
      </c>
      <c r="F42" s="11">
        <f>G42+H42</f>
        <v>22900</v>
      </c>
      <c r="G42" s="11">
        <f>G43</f>
        <v>9409</v>
      </c>
      <c r="H42" s="11">
        <f>H43</f>
        <v>13491</v>
      </c>
      <c r="I42" s="11">
        <f>I43</f>
        <v>9934</v>
      </c>
      <c r="J42" s="11">
        <f>J43</f>
        <v>0</v>
      </c>
      <c r="K42" s="11">
        <f>F42-I42-J42</f>
        <v>12966</v>
      </c>
    </row>
    <row r="43" spans="1:11" s="6" customFormat="1" x14ac:dyDescent="0.25">
      <c r="A43" s="10" t="s">
        <v>209</v>
      </c>
      <c r="B43" s="10" t="s">
        <v>117</v>
      </c>
      <c r="C43" s="10" t="s">
        <v>118</v>
      </c>
      <c r="D43" s="11">
        <f>D44</f>
        <v>9000</v>
      </c>
      <c r="E43" s="11">
        <f>E44</f>
        <v>5000</v>
      </c>
      <c r="F43" s="11">
        <f>G43+H43</f>
        <v>22900</v>
      </c>
      <c r="G43" s="11">
        <f>G44</f>
        <v>9409</v>
      </c>
      <c r="H43" s="11">
        <f>H44</f>
        <v>13491</v>
      </c>
      <c r="I43" s="11">
        <f>I44</f>
        <v>9934</v>
      </c>
      <c r="J43" s="11">
        <f>J44</f>
        <v>0</v>
      </c>
      <c r="K43" s="11">
        <f>F43-I43-J43</f>
        <v>12966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9000</v>
      </c>
      <c r="E44" s="11">
        <v>5000</v>
      </c>
      <c r="F44" s="11">
        <f>G44+H44</f>
        <v>22900</v>
      </c>
      <c r="G44" s="11">
        <v>9409</v>
      </c>
      <c r="H44" s="11">
        <v>13491</v>
      </c>
      <c r="I44" s="11">
        <v>9934</v>
      </c>
      <c r="J44" s="11">
        <v>0</v>
      </c>
      <c r="K44" s="11">
        <f>F44-I44-J44</f>
        <v>12966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D46+D50</f>
        <v>497700</v>
      </c>
      <c r="E45" s="11">
        <f>E46+E50</f>
        <v>174000</v>
      </c>
      <c r="F45" s="11">
        <f>G45+H45</f>
        <v>1067246</v>
      </c>
      <c r="G45" s="11">
        <f>G46+G50</f>
        <v>829048</v>
      </c>
      <c r="H45" s="11">
        <f>H46+H50</f>
        <v>238198</v>
      </c>
      <c r="I45" s="11">
        <f>I46+I50</f>
        <v>172087</v>
      </c>
      <c r="J45" s="11">
        <f>J46+J50</f>
        <v>0</v>
      </c>
      <c r="K45" s="11">
        <f>F45-I45-J45</f>
        <v>895159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8000</v>
      </c>
      <c r="E46" s="11">
        <f>E47</f>
        <v>3000</v>
      </c>
      <c r="F46" s="11">
        <f>G46+H46</f>
        <v>25658</v>
      </c>
      <c r="G46" s="11">
        <f>G47</f>
        <v>8335</v>
      </c>
      <c r="H46" s="11">
        <f>H47</f>
        <v>17323</v>
      </c>
      <c r="I46" s="11">
        <f>I47</f>
        <v>15214</v>
      </c>
      <c r="J46" s="11">
        <f>J47</f>
        <v>0</v>
      </c>
      <c r="K46" s="11">
        <f>F46-I46-J46</f>
        <v>10444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</f>
        <v>8000</v>
      </c>
      <c r="E47" s="11">
        <f>+E48</f>
        <v>3000</v>
      </c>
      <c r="F47" s="11">
        <f>G47+H47</f>
        <v>25658</v>
      </c>
      <c r="G47" s="11">
        <f>+G48</f>
        <v>8335</v>
      </c>
      <c r="H47" s="11">
        <f>+H48</f>
        <v>17323</v>
      </c>
      <c r="I47" s="11">
        <f>+I48</f>
        <v>15214</v>
      </c>
      <c r="J47" s="11">
        <f>+J48</f>
        <v>0</v>
      </c>
      <c r="K47" s="11">
        <f>F47-I47-J47</f>
        <v>10444</v>
      </c>
    </row>
    <row r="48" spans="1:11" s="6" customFormat="1" x14ac:dyDescent="0.25">
      <c r="A48" s="10" t="s">
        <v>210</v>
      </c>
      <c r="B48" s="10" t="s">
        <v>132</v>
      </c>
      <c r="C48" s="10" t="s">
        <v>133</v>
      </c>
      <c r="D48" s="11">
        <f>+D49</f>
        <v>8000</v>
      </c>
      <c r="E48" s="11">
        <f>+E49</f>
        <v>3000</v>
      </c>
      <c r="F48" s="11">
        <f>G48+H48</f>
        <v>25658</v>
      </c>
      <c r="G48" s="11">
        <f>+G49</f>
        <v>8335</v>
      </c>
      <c r="H48" s="11">
        <f>+H49</f>
        <v>17323</v>
      </c>
      <c r="I48" s="11">
        <f>+I49</f>
        <v>15214</v>
      </c>
      <c r="J48" s="11">
        <f>+J49</f>
        <v>0</v>
      </c>
      <c r="K48" s="11">
        <f>F48-I48-J48</f>
        <v>10444</v>
      </c>
    </row>
    <row r="49" spans="1:12" s="6" customFormat="1" ht="22.5" x14ac:dyDescent="0.25">
      <c r="A49" s="10" t="s">
        <v>131</v>
      </c>
      <c r="B49" s="10" t="s">
        <v>135</v>
      </c>
      <c r="C49" s="10" t="s">
        <v>136</v>
      </c>
      <c r="D49" s="11">
        <v>8000</v>
      </c>
      <c r="E49" s="11">
        <v>3000</v>
      </c>
      <c r="F49" s="11">
        <f>G49+H49</f>
        <v>25658</v>
      </c>
      <c r="G49" s="11">
        <v>8335</v>
      </c>
      <c r="H49" s="11">
        <v>17323</v>
      </c>
      <c r="I49" s="11">
        <v>15214</v>
      </c>
      <c r="J49" s="11">
        <v>0</v>
      </c>
      <c r="K49" s="11">
        <f>F49-I49-J49</f>
        <v>10444</v>
      </c>
    </row>
    <row r="50" spans="1:12" s="6" customFormat="1" ht="22.5" x14ac:dyDescent="0.25">
      <c r="A50" s="10" t="s">
        <v>211</v>
      </c>
      <c r="B50" s="10" t="s">
        <v>138</v>
      </c>
      <c r="C50" s="10" t="s">
        <v>139</v>
      </c>
      <c r="D50" s="11">
        <f>+D51+D54</f>
        <v>489700</v>
      </c>
      <c r="E50" s="11">
        <f>+E51+E54</f>
        <v>171000</v>
      </c>
      <c r="F50" s="11">
        <f>G50+H50</f>
        <v>1041588</v>
      </c>
      <c r="G50" s="11">
        <f>+G51+G54</f>
        <v>820713</v>
      </c>
      <c r="H50" s="11">
        <f>+H51+H54</f>
        <v>220875</v>
      </c>
      <c r="I50" s="11">
        <f>+I51+I54</f>
        <v>156873</v>
      </c>
      <c r="J50" s="11">
        <f>+J51+J54</f>
        <v>0</v>
      </c>
      <c r="K50" s="11">
        <f>F50-I50-J50</f>
        <v>884715</v>
      </c>
    </row>
    <row r="51" spans="1:12" s="6" customFormat="1" ht="22.5" x14ac:dyDescent="0.25">
      <c r="A51" s="10" t="s">
        <v>212</v>
      </c>
      <c r="B51" s="10" t="s">
        <v>141</v>
      </c>
      <c r="C51" s="10" t="s">
        <v>142</v>
      </c>
      <c r="D51" s="11">
        <f>D52</f>
        <v>546600</v>
      </c>
      <c r="E51" s="11">
        <f>E52</f>
        <v>157900</v>
      </c>
      <c r="F51" s="11">
        <f>G51+H51</f>
        <v>906637</v>
      </c>
      <c r="G51" s="11">
        <f>G52</f>
        <v>820713</v>
      </c>
      <c r="H51" s="11">
        <f>H52</f>
        <v>85924</v>
      </c>
      <c r="I51" s="11">
        <f>I52</f>
        <v>21922</v>
      </c>
      <c r="J51" s="11">
        <f>J52</f>
        <v>0</v>
      </c>
      <c r="K51" s="11">
        <f>F51-I51-J51</f>
        <v>884715</v>
      </c>
    </row>
    <row r="52" spans="1:12" s="6" customFormat="1" ht="22.5" x14ac:dyDescent="0.25">
      <c r="A52" s="10" t="s">
        <v>213</v>
      </c>
      <c r="B52" s="10" t="s">
        <v>144</v>
      </c>
      <c r="C52" s="10" t="s">
        <v>145</v>
      </c>
      <c r="D52" s="11">
        <f>D53</f>
        <v>546600</v>
      </c>
      <c r="E52" s="11">
        <f>E53</f>
        <v>157900</v>
      </c>
      <c r="F52" s="11">
        <f>G52+H52</f>
        <v>906637</v>
      </c>
      <c r="G52" s="11">
        <f>G53</f>
        <v>820713</v>
      </c>
      <c r="H52" s="11">
        <f>H53</f>
        <v>85924</v>
      </c>
      <c r="I52" s="11">
        <f>I53</f>
        <v>21922</v>
      </c>
      <c r="J52" s="11">
        <f>J53</f>
        <v>0</v>
      </c>
      <c r="K52" s="11">
        <f>F52-I52-J52</f>
        <v>884715</v>
      </c>
    </row>
    <row r="53" spans="1:12" s="6" customFormat="1" ht="22.5" x14ac:dyDescent="0.25">
      <c r="A53" s="10" t="s">
        <v>140</v>
      </c>
      <c r="B53" s="10" t="s">
        <v>147</v>
      </c>
      <c r="C53" s="10" t="s">
        <v>148</v>
      </c>
      <c r="D53" s="11">
        <v>546600</v>
      </c>
      <c r="E53" s="11">
        <v>157900</v>
      </c>
      <c r="F53" s="11">
        <f>G53+H53</f>
        <v>906637</v>
      </c>
      <c r="G53" s="11">
        <v>820713</v>
      </c>
      <c r="H53" s="11">
        <v>85924</v>
      </c>
      <c r="I53" s="11">
        <v>21922</v>
      </c>
      <c r="J53" s="11">
        <v>0</v>
      </c>
      <c r="K53" s="11">
        <f>F53-I53-J53</f>
        <v>884715</v>
      </c>
    </row>
    <row r="54" spans="1:12" s="6" customFormat="1" ht="22.5" x14ac:dyDescent="0.25">
      <c r="A54" s="10" t="s">
        <v>214</v>
      </c>
      <c r="B54" s="10" t="s">
        <v>150</v>
      </c>
      <c r="C54" s="10" t="s">
        <v>151</v>
      </c>
      <c r="D54" s="11">
        <f>D55+D56</f>
        <v>-56900</v>
      </c>
      <c r="E54" s="11">
        <f>E55+E56</f>
        <v>13100</v>
      </c>
      <c r="F54" s="11">
        <f>G54+H54</f>
        <v>134951</v>
      </c>
      <c r="G54" s="11">
        <f>G55+G56</f>
        <v>0</v>
      </c>
      <c r="H54" s="11">
        <f>H55+H56</f>
        <v>134951</v>
      </c>
      <c r="I54" s="11">
        <f>I55+I56</f>
        <v>134951</v>
      </c>
      <c r="J54" s="11">
        <f>J55+J56</f>
        <v>0</v>
      </c>
      <c r="K54" s="11">
        <f>F54-I54-J54</f>
        <v>0</v>
      </c>
    </row>
    <row r="55" spans="1:12" s="6" customFormat="1" x14ac:dyDescent="0.25">
      <c r="A55" s="10" t="s">
        <v>215</v>
      </c>
      <c r="B55" s="10" t="s">
        <v>153</v>
      </c>
      <c r="C55" s="10" t="s">
        <v>154</v>
      </c>
      <c r="D55" s="11">
        <v>13100</v>
      </c>
      <c r="E55" s="11">
        <v>13100</v>
      </c>
      <c r="F55" s="11">
        <f>G55+H55</f>
        <v>13051</v>
      </c>
      <c r="G55" s="11">
        <v>0</v>
      </c>
      <c r="H55" s="11">
        <v>13051</v>
      </c>
      <c r="I55" s="11">
        <v>13051</v>
      </c>
      <c r="J55" s="11">
        <v>0</v>
      </c>
      <c r="K55" s="11">
        <f>F55-I55-J55</f>
        <v>0</v>
      </c>
    </row>
    <row r="56" spans="1:12" s="6" customFormat="1" ht="33" x14ac:dyDescent="0.25">
      <c r="A56" s="10" t="s">
        <v>216</v>
      </c>
      <c r="B56" s="10" t="s">
        <v>156</v>
      </c>
      <c r="C56" s="10" t="s">
        <v>157</v>
      </c>
      <c r="D56" s="11">
        <v>-70000</v>
      </c>
      <c r="E56" s="11">
        <v>0</v>
      </c>
      <c r="F56" s="11">
        <f>G56+H56</f>
        <v>121900</v>
      </c>
      <c r="G56" s="11">
        <v>0</v>
      </c>
      <c r="H56" s="11">
        <v>121900</v>
      </c>
      <c r="I56" s="11">
        <v>121900</v>
      </c>
      <c r="J56" s="11">
        <v>0</v>
      </c>
      <c r="K56" s="11">
        <f>F56-I56-J56</f>
        <v>0</v>
      </c>
    </row>
    <row r="57" spans="1:12" s="6" customFormat="1" x14ac:dyDescent="0.25">
      <c r="A57" s="10" t="s">
        <v>217</v>
      </c>
      <c r="B57" s="10" t="s">
        <v>162</v>
      </c>
      <c r="C57" s="10" t="s">
        <v>163</v>
      </c>
      <c r="D57" s="11">
        <f>D58</f>
        <v>211000</v>
      </c>
      <c r="E57" s="11">
        <f>E58</f>
        <v>61000</v>
      </c>
      <c r="F57" s="11">
        <f>G57+H57</f>
        <v>58744</v>
      </c>
      <c r="G57" s="11">
        <f>G58</f>
        <v>0</v>
      </c>
      <c r="H57" s="11">
        <f>H58</f>
        <v>58744</v>
      </c>
      <c r="I57" s="11">
        <f>I58</f>
        <v>58744</v>
      </c>
      <c r="J57" s="11">
        <f>J58</f>
        <v>0</v>
      </c>
      <c r="K57" s="11">
        <f>F57-I57-J57</f>
        <v>0</v>
      </c>
    </row>
    <row r="58" spans="1:12" s="6" customFormat="1" ht="22.5" x14ac:dyDescent="0.25">
      <c r="A58" s="10" t="s">
        <v>218</v>
      </c>
      <c r="B58" s="10" t="s">
        <v>165</v>
      </c>
      <c r="C58" s="10" t="s">
        <v>166</v>
      </c>
      <c r="D58" s="11">
        <f>D59</f>
        <v>211000</v>
      </c>
      <c r="E58" s="11">
        <f>E59</f>
        <v>61000</v>
      </c>
      <c r="F58" s="11">
        <f>G58+H58</f>
        <v>58744</v>
      </c>
      <c r="G58" s="11">
        <f>G59</f>
        <v>0</v>
      </c>
      <c r="H58" s="11">
        <f>H59</f>
        <v>58744</v>
      </c>
      <c r="I58" s="11">
        <f>I59</f>
        <v>58744</v>
      </c>
      <c r="J58" s="11">
        <f>J59</f>
        <v>0</v>
      </c>
      <c r="K58" s="11">
        <f>F58-I58-J58</f>
        <v>0</v>
      </c>
    </row>
    <row r="59" spans="1:12" s="6" customFormat="1" ht="96" x14ac:dyDescent="0.25">
      <c r="A59" s="10" t="s">
        <v>219</v>
      </c>
      <c r="B59" s="10" t="s">
        <v>168</v>
      </c>
      <c r="C59" s="10" t="s">
        <v>169</v>
      </c>
      <c r="D59" s="11">
        <f>+D60</f>
        <v>211000</v>
      </c>
      <c r="E59" s="11">
        <f>+E60</f>
        <v>61000</v>
      </c>
      <c r="F59" s="11">
        <f>G59+H59</f>
        <v>58744</v>
      </c>
      <c r="G59" s="11">
        <f>+G60</f>
        <v>0</v>
      </c>
      <c r="H59" s="11">
        <f>+H60</f>
        <v>58744</v>
      </c>
      <c r="I59" s="11">
        <f>+I60</f>
        <v>58744</v>
      </c>
      <c r="J59" s="11">
        <f>+J60</f>
        <v>0</v>
      </c>
      <c r="K59" s="11">
        <f>F59-I59-J59</f>
        <v>0</v>
      </c>
    </row>
    <row r="60" spans="1:12" s="6" customFormat="1" ht="43.5" x14ac:dyDescent="0.25">
      <c r="A60" s="10" t="s">
        <v>220</v>
      </c>
      <c r="B60" s="10" t="s">
        <v>171</v>
      </c>
      <c r="C60" s="10" t="s">
        <v>172</v>
      </c>
      <c r="D60" s="11">
        <v>211000</v>
      </c>
      <c r="E60" s="11">
        <v>61000</v>
      </c>
      <c r="F60" s="11">
        <f>G60+H60</f>
        <v>58744</v>
      </c>
      <c r="G60" s="11">
        <v>0</v>
      </c>
      <c r="H60" s="11">
        <v>58744</v>
      </c>
      <c r="I60" s="11">
        <v>58744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194</v>
      </c>
      <c r="B62" s="13"/>
      <c r="C62" s="13"/>
      <c r="D62" s="13"/>
      <c r="E62" s="13" t="s">
        <v>196</v>
      </c>
      <c r="F62" s="13"/>
      <c r="G62" s="13"/>
      <c r="H62" s="13"/>
      <c r="I62" s="13" t="s">
        <v>197</v>
      </c>
      <c r="J62" s="13"/>
      <c r="K62" s="13"/>
      <c r="L62" s="13"/>
    </row>
    <row r="63" spans="1:12" x14ac:dyDescent="0.25">
      <c r="A63" s="3" t="s">
        <v>195</v>
      </c>
      <c r="B63" s="3"/>
      <c r="C63" s="3"/>
      <c r="D63" s="3"/>
      <c r="E63" s="3"/>
      <c r="F63" s="3"/>
      <c r="G63" s="3"/>
      <c r="H63" s="3"/>
      <c r="I63" s="3" t="s">
        <v>198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3">
    <mergeCell ref="A62:D62"/>
    <mergeCell ref="A63:D63"/>
    <mergeCell ref="E62:H62"/>
    <mergeCell ref="E63:H63"/>
    <mergeCell ref="I62:L62"/>
    <mergeCell ref="I63:L6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BDBB4-41B4-4DE8-B910-380705713C77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222</v>
      </c>
      <c r="C12" s="10" t="s">
        <v>22</v>
      </c>
      <c r="D12" s="11">
        <f>D13+D18+D24</f>
        <v>5581400</v>
      </c>
      <c r="E12" s="11">
        <f>E13+E18+E24</f>
        <v>3172650</v>
      </c>
      <c r="F12" s="11">
        <f>G12+H12</f>
        <v>2700196</v>
      </c>
      <c r="G12" s="11">
        <f>G13+G18+G24</f>
        <v>0</v>
      </c>
      <c r="H12" s="11">
        <f>H13+H18+H24</f>
        <v>2700196</v>
      </c>
      <c r="I12" s="11">
        <f>I13+I18+I24</f>
        <v>2700196</v>
      </c>
      <c r="J12" s="11">
        <f>J13+J18+J24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70000</v>
      </c>
      <c r="E13" s="11">
        <f>+E14</f>
        <v>0</v>
      </c>
      <c r="F13" s="11">
        <f>G13+H13</f>
        <v>-121900</v>
      </c>
      <c r="G13" s="11">
        <f>+G14</f>
        <v>0</v>
      </c>
      <c r="H13" s="11">
        <f>+H14</f>
        <v>-121900</v>
      </c>
      <c r="I13" s="11">
        <f>+I14</f>
        <v>-121900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223</v>
      </c>
      <c r="B14" s="10" t="s">
        <v>123</v>
      </c>
      <c r="C14" s="10" t="s">
        <v>124</v>
      </c>
      <c r="D14" s="11">
        <f>+D15</f>
        <v>70000</v>
      </c>
      <c r="E14" s="11">
        <f>+E15</f>
        <v>0</v>
      </c>
      <c r="F14" s="11">
        <f>G14+H14</f>
        <v>-121900</v>
      </c>
      <c r="G14" s="11">
        <f>+G15</f>
        <v>0</v>
      </c>
      <c r="H14" s="11">
        <f>+H15</f>
        <v>-121900</v>
      </c>
      <c r="I14" s="11">
        <f>+I15</f>
        <v>-121900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201</v>
      </c>
      <c r="B15" s="10" t="s">
        <v>138</v>
      </c>
      <c r="C15" s="10" t="s">
        <v>139</v>
      </c>
      <c r="D15" s="11">
        <f>+D16</f>
        <v>70000</v>
      </c>
      <c r="E15" s="11">
        <f>+E16</f>
        <v>0</v>
      </c>
      <c r="F15" s="11">
        <f>G15+H15</f>
        <v>-121900</v>
      </c>
      <c r="G15" s="11">
        <f>+G16</f>
        <v>0</v>
      </c>
      <c r="H15" s="11">
        <f>+H16</f>
        <v>-121900</v>
      </c>
      <c r="I15" s="11">
        <f>+I16</f>
        <v>-121900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224</v>
      </c>
      <c r="B16" s="10" t="s">
        <v>150</v>
      </c>
      <c r="C16" s="10" t="s">
        <v>151</v>
      </c>
      <c r="D16" s="11">
        <f>+D17</f>
        <v>70000</v>
      </c>
      <c r="E16" s="11">
        <f>+E17</f>
        <v>0</v>
      </c>
      <c r="F16" s="11">
        <f>G16+H16</f>
        <v>-121900</v>
      </c>
      <c r="G16" s="11">
        <f>+G17</f>
        <v>0</v>
      </c>
      <c r="H16" s="11">
        <f>+H17</f>
        <v>-121900</v>
      </c>
      <c r="I16" s="11">
        <f>+I17</f>
        <v>-121900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225</v>
      </c>
      <c r="B17" s="10" t="s">
        <v>159</v>
      </c>
      <c r="C17" s="10" t="s">
        <v>160</v>
      </c>
      <c r="D17" s="11">
        <v>70000</v>
      </c>
      <c r="E17" s="11">
        <v>0</v>
      </c>
      <c r="F17" s="11">
        <f>G17+H17</f>
        <v>-121900</v>
      </c>
      <c r="G17" s="11">
        <v>0</v>
      </c>
      <c r="H17" s="11">
        <v>-121900</v>
      </c>
      <c r="I17" s="11">
        <v>-121900</v>
      </c>
      <c r="J17" s="11">
        <v>0</v>
      </c>
      <c r="K17" s="11">
        <f>F17-I17-J17</f>
        <v>0</v>
      </c>
    </row>
    <row r="18" spans="1:12" s="6" customFormat="1" x14ac:dyDescent="0.25">
      <c r="A18" s="10" t="s">
        <v>205</v>
      </c>
      <c r="B18" s="10" t="s">
        <v>162</v>
      </c>
      <c r="C18" s="10" t="s">
        <v>163</v>
      </c>
      <c r="D18" s="11">
        <f>D19</f>
        <v>4766400</v>
      </c>
      <c r="E18" s="11">
        <f>E19</f>
        <v>2511650</v>
      </c>
      <c r="F18" s="11">
        <f>G18+H18</f>
        <v>2204896</v>
      </c>
      <c r="G18" s="11">
        <f>G19</f>
        <v>0</v>
      </c>
      <c r="H18" s="11">
        <f>H19</f>
        <v>2204896</v>
      </c>
      <c r="I18" s="11">
        <f>I19</f>
        <v>2204896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95</v>
      </c>
      <c r="B19" s="10" t="s">
        <v>165</v>
      </c>
      <c r="C19" s="10" t="s">
        <v>166</v>
      </c>
      <c r="D19" s="11">
        <f>D20+D22</f>
        <v>4766400</v>
      </c>
      <c r="E19" s="11">
        <f>E20+E22</f>
        <v>2511650</v>
      </c>
      <c r="F19" s="11">
        <f>G19+H19</f>
        <v>2204896</v>
      </c>
      <c r="G19" s="11">
        <f>G20+G22</f>
        <v>0</v>
      </c>
      <c r="H19" s="11">
        <f>H20+H22</f>
        <v>2204896</v>
      </c>
      <c r="I19" s="11">
        <f>I20+I22</f>
        <v>2204896</v>
      </c>
      <c r="J19" s="11">
        <f>J20+J22</f>
        <v>0</v>
      </c>
      <c r="K19" s="11">
        <f>F19-I19-J19</f>
        <v>0</v>
      </c>
    </row>
    <row r="20" spans="1:12" s="6" customFormat="1" ht="96" x14ac:dyDescent="0.25">
      <c r="A20" s="10" t="s">
        <v>98</v>
      </c>
      <c r="B20" s="10" t="s">
        <v>168</v>
      </c>
      <c r="C20" s="10" t="s">
        <v>169</v>
      </c>
      <c r="D20" s="11">
        <f>+D21</f>
        <v>4246400</v>
      </c>
      <c r="E20" s="11">
        <f>+E21</f>
        <v>2511650</v>
      </c>
      <c r="F20" s="11">
        <f>G20+H20</f>
        <v>2204896</v>
      </c>
      <c r="G20" s="11">
        <f>+G21</f>
        <v>0</v>
      </c>
      <c r="H20" s="11">
        <f>+H21</f>
        <v>2204896</v>
      </c>
      <c r="I20" s="11">
        <f>+I21</f>
        <v>2204896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226</v>
      </c>
      <c r="B21" s="10" t="s">
        <v>174</v>
      </c>
      <c r="C21" s="10" t="s">
        <v>175</v>
      </c>
      <c r="D21" s="11">
        <v>4246400</v>
      </c>
      <c r="E21" s="11">
        <v>2511650</v>
      </c>
      <c r="F21" s="11">
        <f>G21+H21</f>
        <v>2204896</v>
      </c>
      <c r="G21" s="11">
        <v>0</v>
      </c>
      <c r="H21" s="11">
        <v>2204896</v>
      </c>
      <c r="I21" s="11">
        <v>2204896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227</v>
      </c>
      <c r="B22" s="10" t="s">
        <v>177</v>
      </c>
      <c r="C22" s="10" t="s">
        <v>178</v>
      </c>
      <c r="D22" s="11">
        <f>+D23</f>
        <v>520000</v>
      </c>
      <c r="E22" s="11">
        <f>+E23</f>
        <v>0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228</v>
      </c>
      <c r="B23" s="10" t="s">
        <v>180</v>
      </c>
      <c r="C23" s="10" t="s">
        <v>181</v>
      </c>
      <c r="D23" s="11">
        <v>520000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229</v>
      </c>
      <c r="B24" s="10" t="s">
        <v>183</v>
      </c>
      <c r="C24" s="10" t="s">
        <v>184</v>
      </c>
      <c r="D24" s="11">
        <f>+D25</f>
        <v>745000</v>
      </c>
      <c r="E24" s="11">
        <f>+E25</f>
        <v>661000</v>
      </c>
      <c r="F24" s="11">
        <f>G24+H24</f>
        <v>617200</v>
      </c>
      <c r="G24" s="11">
        <f>+G25</f>
        <v>0</v>
      </c>
      <c r="H24" s="11">
        <f>+H25</f>
        <v>617200</v>
      </c>
      <c r="I24" s="11">
        <f>+I25</f>
        <v>617200</v>
      </c>
      <c r="J24" s="11">
        <f>+J25</f>
        <v>0</v>
      </c>
      <c r="K24" s="11">
        <f>F24-I24-J24</f>
        <v>0</v>
      </c>
    </row>
    <row r="25" spans="1:12" s="6" customFormat="1" x14ac:dyDescent="0.25">
      <c r="A25" s="10" t="s">
        <v>230</v>
      </c>
      <c r="B25" s="10" t="s">
        <v>186</v>
      </c>
      <c r="C25" s="10" t="s">
        <v>187</v>
      </c>
      <c r="D25" s="11">
        <f>D26+D27</f>
        <v>745000</v>
      </c>
      <c r="E25" s="11">
        <f>E26+E27</f>
        <v>661000</v>
      </c>
      <c r="F25" s="11">
        <f>G25+H25</f>
        <v>617200</v>
      </c>
      <c r="G25" s="11">
        <f>G26+G27</f>
        <v>0</v>
      </c>
      <c r="H25" s="11">
        <f>H26+H27</f>
        <v>617200</v>
      </c>
      <c r="I25" s="11">
        <f>I26+I27</f>
        <v>617200</v>
      </c>
      <c r="J25" s="11">
        <f>J26+J27</f>
        <v>0</v>
      </c>
      <c r="K25" s="11">
        <f>F25-I25-J25</f>
        <v>0</v>
      </c>
    </row>
    <row r="26" spans="1:12" s="6" customFormat="1" ht="22.5" x14ac:dyDescent="0.25">
      <c r="A26" s="10" t="s">
        <v>231</v>
      </c>
      <c r="B26" s="10" t="s">
        <v>189</v>
      </c>
      <c r="C26" s="10" t="s">
        <v>190</v>
      </c>
      <c r="D26" s="11">
        <v>745000</v>
      </c>
      <c r="E26" s="11">
        <v>661000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10" t="s">
        <v>232</v>
      </c>
      <c r="B27" s="10" t="s">
        <v>192</v>
      </c>
      <c r="C27" s="10" t="s">
        <v>193</v>
      </c>
      <c r="D27" s="11">
        <v>0</v>
      </c>
      <c r="E27" s="11">
        <v>0</v>
      </c>
      <c r="F27" s="11">
        <f>G27+H27</f>
        <v>617200</v>
      </c>
      <c r="G27" s="11">
        <v>0</v>
      </c>
      <c r="H27" s="11">
        <v>617200</v>
      </c>
      <c r="I27" s="11">
        <v>617200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194</v>
      </c>
      <c r="B29" s="13"/>
      <c r="C29" s="13"/>
      <c r="D29" s="13"/>
      <c r="E29" s="13" t="s">
        <v>196</v>
      </c>
      <c r="F29" s="13"/>
      <c r="G29" s="13"/>
      <c r="H29" s="13"/>
      <c r="I29" s="13" t="s">
        <v>197</v>
      </c>
      <c r="J29" s="13"/>
      <c r="K29" s="13"/>
      <c r="L29" s="13"/>
    </row>
    <row r="30" spans="1:12" x14ac:dyDescent="0.25">
      <c r="A30" s="3" t="s">
        <v>195</v>
      </c>
      <c r="B30" s="3"/>
      <c r="C30" s="3"/>
      <c r="D30" s="3"/>
      <c r="E30" s="3"/>
      <c r="F30" s="3"/>
      <c r="G30" s="3"/>
      <c r="H30" s="3"/>
      <c r="I30" s="3" t="s">
        <v>198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3">
    <mergeCell ref="A29:D29"/>
    <mergeCell ref="A30:D30"/>
    <mergeCell ref="E29:H29"/>
    <mergeCell ref="E30:H30"/>
    <mergeCell ref="I29:L29"/>
    <mergeCell ref="I30:L3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2022-05-16T08:05:59Z</dcterms:created>
  <dcterms:modified xsi:type="dcterms:W3CDTF">2022-05-16T08:06:26Z</dcterms:modified>
</cp:coreProperties>
</file>